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10" windowHeight="4230" activeTab="1"/>
  </bookViews>
  <sheets>
    <sheet name="Sheet1" sheetId="1" r:id="rId1"/>
    <sheet name="MFSTUD" sheetId="2" r:id="rId2"/>
  </sheets>
  <definedNames>
    <definedName name="_Key1" localSheetId="1" hidden="1">'MFSTUD'!#REF!</definedName>
    <definedName name="_Order1" localSheetId="1" hidden="1">255</definedName>
    <definedName name="_Regression_Int" localSheetId="1" hidden="1">1</definedName>
    <definedName name="_xlnm.Print_Area" localSheetId="1">'MFSTUD'!$A$133:$S$180</definedName>
  </definedNames>
  <calcPr fullCalcOnLoad="1"/>
</workbook>
</file>

<file path=xl/sharedStrings.xml><?xml version="1.0" encoding="utf-8"?>
<sst xmlns="http://schemas.openxmlformats.org/spreadsheetml/2006/main" count="191" uniqueCount="109">
  <si>
    <t>Fact Book</t>
  </si>
  <si>
    <t>YORK UNIVERSITY - UNIVERSITÉ YORK</t>
  </si>
  <si>
    <t>Undergraduate</t>
  </si>
  <si>
    <t>Student's Home Faculty</t>
  </si>
  <si>
    <t>Males</t>
  </si>
  <si>
    <t>Females</t>
  </si>
  <si>
    <t>Total</t>
  </si>
  <si>
    <t>Arts</t>
  </si>
  <si>
    <t>Atkinson</t>
  </si>
  <si>
    <t>Education (Consecutive)</t>
  </si>
  <si>
    <t>Education (Special)</t>
  </si>
  <si>
    <t>Environmental Studies</t>
  </si>
  <si>
    <t>Fine Arts</t>
  </si>
  <si>
    <t>Glendon</t>
  </si>
  <si>
    <t>Osgoode</t>
  </si>
  <si>
    <t>Health</t>
  </si>
  <si>
    <t>Science</t>
  </si>
  <si>
    <t>Schulich</t>
  </si>
  <si>
    <t xml:space="preserve">   Total</t>
  </si>
  <si>
    <t xml:space="preserve">   Percentage</t>
  </si>
  <si>
    <t>Graduate Studies Programme</t>
  </si>
  <si>
    <t xml:space="preserve">  Economics</t>
  </si>
  <si>
    <t xml:space="preserve">  English</t>
  </si>
  <si>
    <t xml:space="preserve">  Communication &amp; Culture</t>
  </si>
  <si>
    <t xml:space="preserve">  Development Studies </t>
  </si>
  <si>
    <t xml:space="preserve">  Geography</t>
  </si>
  <si>
    <t xml:space="preserve">  History</t>
  </si>
  <si>
    <t xml:space="preserve">  Humanities</t>
  </si>
  <si>
    <t xml:space="preserve">  Interdisciplinary Studies</t>
  </si>
  <si>
    <t xml:space="preserve">  Kinesiology &amp; Health Science</t>
  </si>
  <si>
    <t xml:space="preserve">  Linguistics</t>
  </si>
  <si>
    <t xml:space="preserve">  Philosophy</t>
  </si>
  <si>
    <t xml:space="preserve">  Political Science</t>
  </si>
  <si>
    <t xml:space="preserve">  Psychology</t>
  </si>
  <si>
    <t xml:space="preserve">  Mathematics &amp; Statistics</t>
  </si>
  <si>
    <t xml:space="preserve">  Social &amp; Political Thought</t>
  </si>
  <si>
    <t xml:space="preserve">  Social Anthropology</t>
  </si>
  <si>
    <t xml:space="preserve">  Sociology</t>
  </si>
  <si>
    <t>FACULTY</t>
  </si>
  <si>
    <t>U/G</t>
  </si>
  <si>
    <t>GRAD</t>
  </si>
  <si>
    <t xml:space="preserve">  Women's Studies</t>
  </si>
  <si>
    <t>Sub-Total</t>
  </si>
  <si>
    <t>ED-CS</t>
  </si>
  <si>
    <t xml:space="preserve">  Critical Disability Studies</t>
  </si>
  <si>
    <t>ED-Special</t>
  </si>
  <si>
    <t xml:space="preserve">  Social Work</t>
  </si>
  <si>
    <t>ES</t>
  </si>
  <si>
    <t>FA</t>
  </si>
  <si>
    <t>Education</t>
  </si>
  <si>
    <t>GL</t>
  </si>
  <si>
    <t>HH</t>
  </si>
  <si>
    <t>LW</t>
  </si>
  <si>
    <t xml:space="preserve">  Art History</t>
  </si>
  <si>
    <t>SC</t>
  </si>
  <si>
    <t xml:space="preserve">  Dance</t>
  </si>
  <si>
    <t>SSB</t>
  </si>
  <si>
    <t xml:space="preserve">  Film</t>
  </si>
  <si>
    <t xml:space="preserve">  Music</t>
  </si>
  <si>
    <t xml:space="preserve">  Theatre</t>
  </si>
  <si>
    <t xml:space="preserve">  Visual Arts</t>
  </si>
  <si>
    <t xml:space="preserve">  Etudes Francaise</t>
  </si>
  <si>
    <t xml:space="preserve">  Design</t>
  </si>
  <si>
    <t xml:space="preserve">  Translation</t>
  </si>
  <si>
    <t>Graduate Studies</t>
  </si>
  <si>
    <t xml:space="preserve">  Theatre Studies</t>
  </si>
  <si>
    <t xml:space="preserve">  Law</t>
  </si>
  <si>
    <t xml:space="preserve">  LLB/MBA</t>
  </si>
  <si>
    <t xml:space="preserve">  Professional Development</t>
  </si>
  <si>
    <t xml:space="preserve">  Applied &amp; Industrial Mathematics</t>
  </si>
  <si>
    <t xml:space="preserve">  Biology</t>
  </si>
  <si>
    <t xml:space="preserve">  Chemistry</t>
  </si>
  <si>
    <t xml:space="preserve">  Nursing</t>
  </si>
  <si>
    <t xml:space="preserve">  Computer Science</t>
  </si>
  <si>
    <t xml:space="preserve">  Primary Health Care (NURP)</t>
  </si>
  <si>
    <t xml:space="preserve">  Earth &amp; Space Science</t>
  </si>
  <si>
    <t xml:space="preserve">  Physics &amp; Astronomy</t>
  </si>
  <si>
    <t xml:space="preserve">   LLB/MBA</t>
  </si>
  <si>
    <t xml:space="preserve">     Total</t>
  </si>
  <si>
    <t xml:space="preserve">     Percentage</t>
  </si>
  <si>
    <t>Percentage</t>
  </si>
  <si>
    <t>Liberal Arts &amp; Professional Studies</t>
  </si>
  <si>
    <t>LAPS</t>
  </si>
  <si>
    <t xml:space="preserve">  Art History and Visual</t>
  </si>
  <si>
    <t xml:space="preserve">  Cinema &amp; Media Studies</t>
  </si>
  <si>
    <t xml:space="preserve">  Dance Studies</t>
  </si>
  <si>
    <t xml:space="preserve">  Public &amp; International Affairs</t>
  </si>
  <si>
    <t xml:space="preserve">  Disaster &amp; Emergency Management</t>
  </si>
  <si>
    <t xml:space="preserve">  Human Resources Management </t>
  </si>
  <si>
    <t xml:space="preserve">  Public Ploicy Admin and Law</t>
  </si>
  <si>
    <t xml:space="preserve">  Socio Legal Studies</t>
  </si>
  <si>
    <t xml:space="preserve">  Computer Engineering</t>
  </si>
  <si>
    <t xml:space="preserve">  Science Technology &amp; Society</t>
  </si>
  <si>
    <t xml:space="preserve">  Specials</t>
  </si>
  <si>
    <t xml:space="preserve">  Etudes Francophone</t>
  </si>
  <si>
    <t xml:space="preserve">  Translation Studies</t>
  </si>
  <si>
    <t xml:space="preserve">  Health</t>
  </si>
  <si>
    <t xml:space="preserve">  Financial Accountability</t>
  </si>
  <si>
    <t xml:space="preserve">  Information Systems &amp; Technology</t>
  </si>
  <si>
    <t xml:space="preserve">     Note: The above undergraduate student numbers includethe JD/MBA students</t>
  </si>
  <si>
    <t xml:space="preserve">  Conference Intrepretation</t>
  </si>
  <si>
    <t xml:space="preserve">  Gender, Feminist and Women's Studies</t>
  </si>
  <si>
    <t xml:space="preserve">  Linguistics and Applied Linguistics</t>
  </si>
  <si>
    <t>Grand Total</t>
  </si>
  <si>
    <t xml:space="preserve">      </t>
  </si>
  <si>
    <t>Lassonde School of Engineering</t>
  </si>
  <si>
    <t>LASSONDE</t>
  </si>
  <si>
    <t>2013-2014</t>
  </si>
  <si>
    <t>Male/Female Students Registered at York -- Summer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</si>
</sst>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Helv"/>
      <family val="0"/>
    </font>
    <font>
      <sz val="7"/>
      <name val="Helv"/>
      <family val="0"/>
    </font>
    <font>
      <b/>
      <sz val="10"/>
      <name val="Courier"/>
      <family val="0"/>
    </font>
    <font>
      <b/>
      <sz val="10"/>
      <name val="Helv"/>
      <family val="0"/>
    </font>
    <font>
      <sz val="6"/>
      <name val="Helv"/>
      <family val="0"/>
    </font>
    <font>
      <b/>
      <sz val="6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14"/>
      <name val="Helvetica"/>
      <family val="2"/>
    </font>
    <font>
      <b/>
      <sz val="6.5"/>
      <name val="Helv"/>
      <family val="0"/>
    </font>
    <font>
      <sz val="6.5"/>
      <name val="Helv"/>
      <family val="0"/>
    </font>
    <font>
      <b/>
      <sz val="7"/>
      <name val="Helv"/>
      <family val="0"/>
    </font>
    <font>
      <b/>
      <sz val="7"/>
      <name val="Courier"/>
      <family val="0"/>
    </font>
    <font>
      <sz val="12"/>
      <name val="Helv"/>
      <family val="0"/>
    </font>
    <font>
      <sz val="10"/>
      <name val="Helv"/>
      <family val="0"/>
    </font>
    <font>
      <u val="single"/>
      <sz val="10"/>
      <color indexed="12"/>
      <name val="Courier"/>
      <family val="0"/>
    </font>
    <font>
      <sz val="5.5"/>
      <name val="Helv"/>
      <family val="0"/>
    </font>
    <font>
      <b/>
      <sz val="5.5"/>
      <name val="Helv"/>
      <family val="0"/>
    </font>
    <font>
      <sz val="8"/>
      <color indexed="8"/>
      <name val="Arial"/>
      <family val="0"/>
    </font>
    <font>
      <sz val="8"/>
      <name val="Courier"/>
      <family val="0"/>
    </font>
    <font>
      <sz val="5"/>
      <name val="Helv"/>
      <family val="0"/>
    </font>
    <font>
      <b/>
      <sz val="5"/>
      <name val="Helv"/>
      <family val="0"/>
    </font>
    <font>
      <sz val="4.75"/>
      <name val="Helv"/>
      <family val="0"/>
    </font>
    <font>
      <b/>
      <sz val="4.75"/>
      <name val="Helv"/>
      <family val="0"/>
    </font>
    <font>
      <sz val="6"/>
      <name val="Courier"/>
      <family val="0"/>
    </font>
    <font>
      <sz val="7.35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2">
    <xf numFmtId="37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/>
    </xf>
    <xf numFmtId="10" fontId="6" fillId="0" borderId="0" xfId="0" applyNumberFormat="1" applyFont="1" applyAlignment="1" applyProtection="1">
      <alignment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10" fontId="9" fillId="0" borderId="0" xfId="0" applyNumberFormat="1" applyFont="1" applyAlignment="1" applyProtection="1">
      <alignment/>
      <protection/>
    </xf>
    <xf numFmtId="37" fontId="8" fillId="0" borderId="11" xfId="0" applyFont="1" applyBorder="1" applyAlignment="1">
      <alignment horizontal="centerContinuous"/>
    </xf>
    <xf numFmtId="37" fontId="8" fillId="0" borderId="12" xfId="0" applyFont="1" applyBorder="1" applyAlignment="1">
      <alignment horizontal="centerContinuous"/>
    </xf>
    <xf numFmtId="37" fontId="6" fillId="0" borderId="13" xfId="0" applyFont="1" applyBorder="1" applyAlignment="1">
      <alignment/>
    </xf>
    <xf numFmtId="37" fontId="6" fillId="0" borderId="0" xfId="0" applyFont="1" applyBorder="1" applyAlignment="1">
      <alignment/>
    </xf>
    <xf numFmtId="37" fontId="6" fillId="0" borderId="14" xfId="0" applyFont="1" applyBorder="1" applyAlignment="1">
      <alignment/>
    </xf>
    <xf numFmtId="37" fontId="10" fillId="0" borderId="0" xfId="0" applyFont="1" applyBorder="1" applyAlignment="1">
      <alignment/>
    </xf>
    <xf numFmtId="37" fontId="10" fillId="0" borderId="0" xfId="0" applyFont="1" applyBorder="1" applyAlignment="1" applyProtection="1">
      <alignment horizontal="centerContinuous"/>
      <protection/>
    </xf>
    <xf numFmtId="37" fontId="10" fillId="0" borderId="0" xfId="0" applyFont="1" applyBorder="1" applyAlignment="1">
      <alignment horizontal="centerContinuous"/>
    </xf>
    <xf numFmtId="37" fontId="7" fillId="0" borderId="0" xfId="0" applyFont="1" applyBorder="1" applyAlignment="1">
      <alignment horizontal="centerContinuous"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/>
      <protection/>
    </xf>
    <xf numFmtId="37" fontId="10" fillId="0" borderId="0" xfId="0" applyFont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37" fontId="8" fillId="0" borderId="15" xfId="0" applyFont="1" applyBorder="1" applyAlignment="1">
      <alignment horizontal="centerContinuous"/>
    </xf>
    <xf numFmtId="37" fontId="0" fillId="0" borderId="0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12" fillId="0" borderId="10" xfId="0" applyFont="1" applyBorder="1" applyAlignment="1">
      <alignment/>
    </xf>
    <xf numFmtId="37" fontId="11" fillId="0" borderId="0" xfId="0" applyFont="1" applyAlignment="1">
      <alignment horizontal="centerContinuous"/>
    </xf>
    <xf numFmtId="37" fontId="0" fillId="0" borderId="18" xfId="0" applyBorder="1" applyAlignment="1">
      <alignment/>
    </xf>
    <xf numFmtId="37" fontId="13" fillId="0" borderId="0" xfId="0" applyFont="1" applyAlignment="1">
      <alignment horizontal="left"/>
    </xf>
    <xf numFmtId="37" fontId="14" fillId="0" borderId="0" xfId="0" applyFont="1" applyBorder="1" applyAlignment="1" applyProtection="1">
      <alignment/>
      <protection/>
    </xf>
    <xf numFmtId="37" fontId="14" fillId="0" borderId="0" xfId="0" applyFont="1" applyBorder="1" applyAlignment="1">
      <alignment/>
    </xf>
    <xf numFmtId="37" fontId="15" fillId="0" borderId="0" xfId="0" applyFont="1" applyBorder="1" applyAlignment="1" applyProtection="1">
      <alignment/>
      <protection/>
    </xf>
    <xf numFmtId="37" fontId="15" fillId="0" borderId="0" xfId="0" applyFont="1" applyBorder="1" applyAlignment="1">
      <alignment/>
    </xf>
    <xf numFmtId="10" fontId="14" fillId="0" borderId="0" xfId="0" applyNumberFormat="1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6" fillId="0" borderId="0" xfId="0" applyFont="1" applyBorder="1" applyAlignment="1" applyProtection="1" quotePrefix="1">
      <alignment horizontal="centerContinuous"/>
      <protection/>
    </xf>
    <xf numFmtId="37" fontId="16" fillId="0" borderId="0" xfId="0" applyFont="1" applyBorder="1" applyAlignment="1">
      <alignment horizontal="centerContinuous"/>
    </xf>
    <xf numFmtId="37" fontId="17" fillId="0" borderId="0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right"/>
      <protection/>
    </xf>
    <xf numFmtId="37" fontId="6" fillId="0" borderId="0" xfId="0" applyFont="1" applyBorder="1" applyAlignment="1" applyProtection="1">
      <alignment horizontal="left"/>
      <protection/>
    </xf>
    <xf numFmtId="37" fontId="19" fillId="0" borderId="11" xfId="0" applyFont="1" applyBorder="1" applyAlignment="1">
      <alignment horizontal="centerContinuous"/>
    </xf>
    <xf numFmtId="37" fontId="11" fillId="0" borderId="10" xfId="0" applyFont="1" applyBorder="1" applyAlignment="1">
      <alignment horizontal="left"/>
    </xf>
    <xf numFmtId="37" fontId="0" fillId="0" borderId="19" xfId="0" applyBorder="1" applyAlignment="1">
      <alignment/>
    </xf>
    <xf numFmtId="37" fontId="11" fillId="0" borderId="19" xfId="0" applyFont="1" applyBorder="1" applyAlignment="1">
      <alignment horizontal="left"/>
    </xf>
    <xf numFmtId="37" fontId="7" fillId="0" borderId="19" xfId="0" applyFont="1" applyBorder="1" applyAlignment="1">
      <alignment/>
    </xf>
    <xf numFmtId="37" fontId="11" fillId="0" borderId="19" xfId="0" applyFont="1" applyBorder="1" applyAlignment="1">
      <alignment/>
    </xf>
    <xf numFmtId="37" fontId="11" fillId="0" borderId="0" xfId="0" applyFont="1" applyAlignment="1" quotePrefix="1">
      <alignment horizontal="right"/>
    </xf>
    <xf numFmtId="37" fontId="21" fillId="0" borderId="0" xfId="0" applyFont="1" applyBorder="1" applyAlignment="1" applyProtection="1">
      <alignment horizontal="left"/>
      <protection/>
    </xf>
    <xf numFmtId="37" fontId="21" fillId="0" borderId="0" xfId="0" applyFont="1" applyBorder="1" applyAlignment="1">
      <alignment/>
    </xf>
    <xf numFmtId="3" fontId="21" fillId="0" borderId="0" xfId="0" applyNumberFormat="1" applyFont="1" applyBorder="1" applyAlignment="1" applyProtection="1">
      <alignment/>
      <protection/>
    </xf>
    <xf numFmtId="37" fontId="22" fillId="0" borderId="0" xfId="0" applyFont="1" applyBorder="1" applyAlignment="1" applyProtection="1">
      <alignment horizontal="left"/>
      <protection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>
      <alignment/>
    </xf>
    <xf numFmtId="37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7" fontId="12" fillId="0" borderId="19" xfId="0" applyFont="1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11" xfId="0" applyBorder="1" applyAlignment="1">
      <alignment/>
    </xf>
    <xf numFmtId="37" fontId="11" fillId="0" borderId="20" xfId="0" applyFont="1" applyBorder="1" applyAlignment="1">
      <alignment horizontal="centerContinuous"/>
    </xf>
    <xf numFmtId="37" fontId="22" fillId="0" borderId="0" xfId="0" applyFont="1" applyBorder="1" applyAlignment="1" applyProtection="1">
      <alignment horizontal="right"/>
      <protection/>
    </xf>
    <xf numFmtId="37" fontId="19" fillId="0" borderId="0" xfId="0" applyFont="1" applyBorder="1" applyAlignment="1">
      <alignment horizontal="centerContinuous"/>
    </xf>
    <xf numFmtId="37" fontId="18" fillId="0" borderId="0" xfId="0" applyFont="1" applyBorder="1" applyAlignment="1" applyProtection="1">
      <alignment horizontal="centerContinuous"/>
      <protection/>
    </xf>
    <xf numFmtId="37" fontId="0" fillId="0" borderId="0" xfId="0" applyFont="1" applyBorder="1" applyAlignment="1">
      <alignment horizontal="centerContinuous"/>
    </xf>
    <xf numFmtId="37" fontId="25" fillId="0" borderId="0" xfId="0" applyFont="1" applyBorder="1" applyAlignment="1" applyProtection="1">
      <alignment horizontal="left"/>
      <protection/>
    </xf>
    <xf numFmtId="37" fontId="25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/>
    </xf>
    <xf numFmtId="37" fontId="9" fillId="0" borderId="0" xfId="0" applyFont="1" applyFill="1" applyBorder="1" applyAlignment="1" applyProtection="1">
      <alignment horizontal="left"/>
      <protection/>
    </xf>
    <xf numFmtId="3" fontId="27" fillId="0" borderId="0" xfId="0" applyNumberFormat="1" applyFont="1" applyBorder="1" applyAlignment="1" applyProtection="1">
      <alignment/>
      <protection/>
    </xf>
    <xf numFmtId="3" fontId="28" fillId="0" borderId="0" xfId="0" applyNumberFormat="1" applyFont="1" applyBorder="1" applyAlignment="1" applyProtection="1">
      <alignment/>
      <protection/>
    </xf>
    <xf numFmtId="3" fontId="27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7" fontId="26" fillId="0" borderId="0" xfId="0" applyFont="1" applyBorder="1" applyAlignment="1" applyProtection="1">
      <alignment horizontal="left"/>
      <protection/>
    </xf>
    <xf numFmtId="37" fontId="26" fillId="0" borderId="0" xfId="0" applyFont="1" applyBorder="1" applyAlignment="1">
      <alignment/>
    </xf>
    <xf numFmtId="37" fontId="29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37" fontId="29" fillId="0" borderId="0" xfId="0" applyFont="1" applyAlignment="1">
      <alignment/>
    </xf>
    <xf numFmtId="3" fontId="9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>
      <alignment/>
    </xf>
    <xf numFmtId="10" fontId="26" fillId="0" borderId="0" xfId="0" applyNumberFormat="1" applyFont="1" applyBorder="1" applyAlignment="1" applyProtection="1">
      <alignment/>
      <protection/>
    </xf>
    <xf numFmtId="10" fontId="28" fillId="0" borderId="0" xfId="0" applyNumberFormat="1" applyFont="1" applyBorder="1" applyAlignment="1" applyProtection="1">
      <alignment/>
      <protection/>
    </xf>
    <xf numFmtId="37" fontId="26" fillId="0" borderId="17" xfId="0" applyFont="1" applyBorder="1" applyAlignment="1" applyProtection="1">
      <alignment horizontal="left"/>
      <protection/>
    </xf>
    <xf numFmtId="37" fontId="26" fillId="0" borderId="17" xfId="0" applyFont="1" applyBorder="1" applyAlignment="1">
      <alignment/>
    </xf>
    <xf numFmtId="10" fontId="28" fillId="0" borderId="17" xfId="0" applyNumberFormat="1" applyFont="1" applyBorder="1" applyAlignment="1" applyProtection="1">
      <alignment/>
      <protection/>
    </xf>
    <xf numFmtId="0" fontId="25" fillId="0" borderId="0" xfId="56" applyFont="1" applyBorder="1">
      <alignment/>
      <protection/>
    </xf>
    <xf numFmtId="3" fontId="26" fillId="0" borderId="0" xfId="56" applyNumberFormat="1" applyFont="1" applyBorder="1" applyProtection="1">
      <alignment/>
      <protection/>
    </xf>
    <xf numFmtId="0" fontId="25" fillId="0" borderId="0" xfId="56" applyFont="1" applyBorder="1" applyAlignment="1" applyProtection="1">
      <alignment horizontal="left"/>
      <protection/>
    </xf>
    <xf numFmtId="3" fontId="25" fillId="0" borderId="0" xfId="56" applyNumberFormat="1" applyFont="1" applyBorder="1" applyProtection="1">
      <alignment/>
      <protection/>
    </xf>
    <xf numFmtId="37" fontId="22" fillId="0" borderId="0" xfId="0" applyFont="1" applyBorder="1" applyAlignment="1" applyProtection="1" quotePrefix="1">
      <alignment horizontal="center"/>
      <protection/>
    </xf>
    <xf numFmtId="37" fontId="11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Female Students as of Summer 2013</a:t>
            </a:r>
          </a:p>
        </c:rich>
      </c:tx>
      <c:layout>
        <c:manualLayout>
          <c:xMode val="factor"/>
          <c:yMode val="factor"/>
          <c:x val="-0.022"/>
          <c:y val="-0.001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15"/>
          <c:w val="0.9012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MFSTUD!$L$34</c:f>
              <c:strCache>
                <c:ptCount val="1"/>
                <c:pt idx="0">
                  <c:v>U/G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MFSTUD!$K$35:$K$46</c:f>
              <c:strCache/>
            </c:strRef>
          </c:cat>
          <c:val>
            <c:numRef>
              <c:f>MFSTUD!$L$35:$L$46</c:f>
              <c:numCache/>
            </c:numRef>
          </c:val>
        </c:ser>
        <c:ser>
          <c:idx val="1"/>
          <c:order val="1"/>
          <c:tx>
            <c:strRef>
              <c:f>MFSTUD!$M$34</c:f>
              <c:strCache>
                <c:ptCount val="1"/>
                <c:pt idx="0">
                  <c:v>GRAD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MFSTUD!$K$35:$K$46</c:f>
              <c:strCache/>
            </c:strRef>
          </c:cat>
          <c:val>
            <c:numRef>
              <c:f>MFSTUD!$M$35:$M$46</c:f>
              <c:numCache/>
            </c:numRef>
          </c:val>
        </c:ser>
        <c:gapWidth val="0"/>
        <c:axId val="4113548"/>
        <c:axId val="37021933"/>
      </c:barChart>
      <c:catAx>
        <c:axId val="4113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21933"/>
        <c:crosses val="autoZero"/>
        <c:auto val="0"/>
        <c:lblOffset val="100"/>
        <c:tickLblSkip val="1"/>
        <c:noMultiLvlLbl val="0"/>
      </c:catAx>
      <c:valAx>
        <c:axId val="370219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625"/>
          <c:y val="0.96"/>
          <c:w val="0.13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0.50925</cdr:y>
    </cdr:from>
    <cdr:to>
      <cdr:x>0.5235</cdr:x>
      <cdr:y>0.53475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05150" y="3200400"/>
          <a:ext cx="12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136</xdr:row>
      <xdr:rowOff>104775</xdr:rowOff>
    </xdr:from>
    <xdr:to>
      <xdr:col>17</xdr:col>
      <xdr:colOff>85725</xdr:colOff>
      <xdr:row>178</xdr:row>
      <xdr:rowOff>0</xdr:rowOff>
    </xdr:to>
    <xdr:graphicFrame>
      <xdr:nvGraphicFramePr>
        <xdr:cNvPr id="1" name="Chart 4"/>
        <xdr:cNvGraphicFramePr/>
      </xdr:nvGraphicFramePr>
      <xdr:xfrm>
        <a:off x="381000" y="14820900"/>
        <a:ext cx="61722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180"/>
  <sheetViews>
    <sheetView showGridLines="0" tabSelected="1" zoomScalePageLayoutView="0" workbookViewId="0" topLeftCell="A127">
      <selection activeCell="R181" sqref="R181"/>
    </sheetView>
  </sheetViews>
  <sheetFormatPr defaultColWidth="9.625" defaultRowHeight="12.75"/>
  <cols>
    <col min="1" max="1" width="1.875" style="0" customWidth="1"/>
    <col min="2" max="2" width="0.37109375" style="0" hidden="1" customWidth="1"/>
    <col min="3" max="3" width="8.875" style="0" customWidth="1"/>
    <col min="4" max="4" width="4.125" style="0" customWidth="1"/>
    <col min="5" max="5" width="5.75390625" style="0" customWidth="1"/>
    <col min="6" max="6" width="5.875" style="0" customWidth="1"/>
    <col min="7" max="7" width="6.25390625" style="0" customWidth="1"/>
    <col min="8" max="8" width="0.6171875" style="0" customWidth="1"/>
    <col min="9" max="9" width="5.75390625" style="0" customWidth="1"/>
    <col min="10" max="10" width="10.625" style="0" customWidth="1"/>
    <col min="11" max="11" width="6.25390625" style="0" customWidth="1"/>
    <col min="12" max="12" width="4.625" style="0" customWidth="1"/>
    <col min="13" max="13" width="5.75390625" style="0" customWidth="1"/>
    <col min="14" max="14" width="5.875" style="0" customWidth="1"/>
    <col min="15" max="15" width="6.375" style="0" customWidth="1"/>
    <col min="16" max="16" width="0.6171875" style="0" customWidth="1"/>
    <col min="17" max="17" width="5.625" style="0" customWidth="1"/>
    <col min="18" max="18" width="4.625" style="0" customWidth="1"/>
    <col min="19" max="19" width="1.37890625" style="0" customWidth="1"/>
    <col min="20" max="20" width="9.625" style="0" customWidth="1"/>
    <col min="21" max="21" width="6.625" style="0" customWidth="1"/>
    <col min="22" max="23" width="4.625" style="0" customWidth="1"/>
    <col min="24" max="24" width="7.625" style="0" customWidth="1"/>
    <col min="25" max="25" width="1.625" style="0" customWidth="1"/>
    <col min="26" max="26" width="7.625" style="0" customWidth="1"/>
    <col min="27" max="27" width="1.625" style="0" customWidth="1"/>
    <col min="28" max="28" width="8.625" style="0" customWidth="1"/>
    <col min="29" max="29" width="1.625" style="0" customWidth="1"/>
    <col min="30" max="30" width="7.625" style="0" customWidth="1"/>
    <col min="31" max="31" width="3.625" style="0" customWidth="1"/>
    <col min="32" max="32" width="7.625" style="0" customWidth="1"/>
    <col min="33" max="33" width="1.625" style="0" customWidth="1"/>
    <col min="34" max="34" width="8.625" style="0" customWidth="1"/>
    <col min="35" max="35" width="1.625" style="0" customWidth="1"/>
    <col min="36" max="36" width="7.625" style="0" customWidth="1"/>
    <col min="37" max="37" width="3.625" style="0" customWidth="1"/>
    <col min="38" max="38" width="6.625" style="0" customWidth="1"/>
  </cols>
  <sheetData>
    <row r="1" spans="1:22" ht="45" customHeight="1" thickBot="1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3" t="s">
        <v>107</v>
      </c>
      <c r="Q1" s="43"/>
      <c r="R1" s="2"/>
      <c r="S1" s="2"/>
      <c r="T1" s="7"/>
      <c r="U1" s="7"/>
      <c r="V1" s="4"/>
    </row>
    <row r="2" spans="1:22" ht="21.75" customHeight="1" thickTop="1">
      <c r="A2" s="2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/>
      <c r="U2" s="7"/>
      <c r="V2" s="4"/>
    </row>
    <row r="3" spans="1:22" ht="3.75" customHeight="1">
      <c r="A3" s="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"/>
    </row>
    <row r="4" spans="1:22" ht="18" customHeight="1">
      <c r="A4" s="63" t="s">
        <v>108</v>
      </c>
      <c r="B4" s="62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7"/>
      <c r="U4" s="7"/>
      <c r="V4" s="4"/>
    </row>
    <row r="5" spans="1:22" ht="9.75" customHeight="1">
      <c r="A5" s="12"/>
      <c r="B5" s="36" t="s">
        <v>2</v>
      </c>
      <c r="C5" s="52" t="s">
        <v>2</v>
      </c>
      <c r="D5" s="55"/>
      <c r="E5" s="90"/>
      <c r="F5" s="90"/>
      <c r="G5" s="90"/>
      <c r="H5" s="37"/>
      <c r="I5" s="39"/>
      <c r="J5" s="38"/>
      <c r="K5" s="38"/>
      <c r="L5" s="37"/>
      <c r="M5" s="39"/>
      <c r="N5" s="38"/>
      <c r="O5" s="38"/>
      <c r="P5" s="37"/>
      <c r="Q5" s="39"/>
      <c r="R5" s="18"/>
      <c r="S5" s="18"/>
      <c r="T5" s="7"/>
      <c r="U5" s="7"/>
      <c r="V5" s="4"/>
    </row>
    <row r="6" spans="1:24" ht="8.25" customHeight="1">
      <c r="A6" s="12"/>
      <c r="B6" s="36" t="s">
        <v>3</v>
      </c>
      <c r="C6" s="52" t="s">
        <v>3</v>
      </c>
      <c r="D6" s="55"/>
      <c r="E6" s="61" t="s">
        <v>4</v>
      </c>
      <c r="F6" s="61" t="s">
        <v>5</v>
      </c>
      <c r="G6" s="61" t="s">
        <v>6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18"/>
      <c r="S6" s="18"/>
      <c r="T6" s="15"/>
      <c r="U6" s="16"/>
      <c r="V6" s="17"/>
      <c r="W6" s="16"/>
      <c r="X6" s="16"/>
    </row>
    <row r="7" spans="1:24" ht="8.25" customHeight="1">
      <c r="A7" s="12"/>
      <c r="B7" s="41" t="s">
        <v>9</v>
      </c>
      <c r="C7" s="88" t="s">
        <v>9</v>
      </c>
      <c r="D7" s="86"/>
      <c r="E7" s="89">
        <v>51</v>
      </c>
      <c r="F7" s="89">
        <v>108</v>
      </c>
      <c r="G7" s="87">
        <v>159</v>
      </c>
      <c r="H7" s="33"/>
      <c r="I7" s="33"/>
      <c r="J7" s="31"/>
      <c r="K7" s="31"/>
      <c r="L7" s="33"/>
      <c r="M7" s="33"/>
      <c r="N7" s="31"/>
      <c r="O7" s="31"/>
      <c r="P7" s="33"/>
      <c r="Q7" s="33"/>
      <c r="R7" s="18"/>
      <c r="S7" s="18"/>
      <c r="T7" s="20"/>
      <c r="U7" s="18"/>
      <c r="V7" s="20"/>
      <c r="W7" s="18"/>
      <c r="X7" s="20"/>
    </row>
    <row r="8" spans="1:24" ht="8.25" customHeight="1">
      <c r="A8" s="12"/>
      <c r="B8" s="41" t="s">
        <v>10</v>
      </c>
      <c r="C8" s="88" t="s">
        <v>10</v>
      </c>
      <c r="D8" s="86"/>
      <c r="E8" s="89">
        <v>1</v>
      </c>
      <c r="F8" s="89">
        <v>8</v>
      </c>
      <c r="G8" s="87">
        <v>9</v>
      </c>
      <c r="H8" s="33"/>
      <c r="I8" s="33"/>
      <c r="J8" s="31"/>
      <c r="K8" s="31"/>
      <c r="L8" s="33"/>
      <c r="M8" s="33"/>
      <c r="N8" s="31"/>
      <c r="O8" s="31"/>
      <c r="P8" s="33"/>
      <c r="Q8" s="33"/>
      <c r="R8" s="18"/>
      <c r="S8" s="18"/>
      <c r="T8" s="20"/>
      <c r="U8" s="18"/>
      <c r="V8" s="20"/>
      <c r="W8" s="18"/>
      <c r="X8" s="20"/>
    </row>
    <row r="9" spans="1:24" ht="8.25" customHeight="1">
      <c r="A9" s="12"/>
      <c r="B9" s="41" t="s">
        <v>11</v>
      </c>
      <c r="C9" s="88" t="s">
        <v>11</v>
      </c>
      <c r="D9" s="86"/>
      <c r="E9" s="89">
        <v>107</v>
      </c>
      <c r="F9" s="89">
        <v>142</v>
      </c>
      <c r="G9" s="87">
        <v>249</v>
      </c>
      <c r="H9" s="33"/>
      <c r="I9" s="33"/>
      <c r="J9" s="31"/>
      <c r="K9" s="31"/>
      <c r="L9" s="33"/>
      <c r="M9" s="33"/>
      <c r="N9" s="31"/>
      <c r="O9" s="31"/>
      <c r="P9" s="33"/>
      <c r="Q9" s="33"/>
      <c r="R9" s="18"/>
      <c r="S9" s="18"/>
      <c r="T9" s="20"/>
      <c r="U9" s="18"/>
      <c r="V9" s="20"/>
      <c r="W9" s="19"/>
      <c r="X9" s="20"/>
    </row>
    <row r="10" spans="1:24" ht="8.25" customHeight="1">
      <c r="A10" s="12"/>
      <c r="B10" s="41" t="s">
        <v>12</v>
      </c>
      <c r="C10" s="88" t="s">
        <v>12</v>
      </c>
      <c r="D10" s="86"/>
      <c r="E10" s="89">
        <v>266</v>
      </c>
      <c r="F10" s="89">
        <v>721</v>
      </c>
      <c r="G10" s="87">
        <v>987</v>
      </c>
      <c r="H10" s="33"/>
      <c r="I10" s="33"/>
      <c r="J10" s="31"/>
      <c r="K10" s="31"/>
      <c r="L10" s="33"/>
      <c r="M10" s="33"/>
      <c r="N10" s="31"/>
      <c r="O10" s="31"/>
      <c r="P10" s="33"/>
      <c r="Q10" s="33"/>
      <c r="R10" s="18"/>
      <c r="S10" s="18"/>
      <c r="T10" s="20"/>
      <c r="U10" s="18"/>
      <c r="V10" s="20"/>
      <c r="W10" s="19"/>
      <c r="X10" s="20"/>
    </row>
    <row r="11" spans="1:24" ht="8.25" customHeight="1">
      <c r="A11" s="12"/>
      <c r="B11" s="41" t="s">
        <v>13</v>
      </c>
      <c r="C11" s="88" t="s">
        <v>13</v>
      </c>
      <c r="D11" s="86"/>
      <c r="E11" s="89">
        <v>249</v>
      </c>
      <c r="F11" s="89">
        <v>643</v>
      </c>
      <c r="G11" s="87">
        <v>892</v>
      </c>
      <c r="H11" s="33"/>
      <c r="I11" s="33"/>
      <c r="J11" s="31"/>
      <c r="K11" s="31"/>
      <c r="L11" s="33"/>
      <c r="M11" s="33"/>
      <c r="N11" s="31"/>
      <c r="O11" s="31"/>
      <c r="P11" s="33"/>
      <c r="Q11" s="33"/>
      <c r="R11" s="18"/>
      <c r="S11" s="18"/>
      <c r="T11" s="20"/>
      <c r="U11" s="18"/>
      <c r="V11" s="20"/>
      <c r="W11" s="19"/>
      <c r="X11" s="20"/>
    </row>
    <row r="12" spans="1:24" ht="8.25" customHeight="1">
      <c r="A12" s="12"/>
      <c r="B12" s="41" t="s">
        <v>14</v>
      </c>
      <c r="C12" s="88" t="s">
        <v>15</v>
      </c>
      <c r="D12" s="86"/>
      <c r="E12" s="89">
        <v>1997</v>
      </c>
      <c r="F12" s="89">
        <v>4007</v>
      </c>
      <c r="G12" s="87">
        <v>6004</v>
      </c>
      <c r="H12" s="33"/>
      <c r="I12" s="33"/>
      <c r="J12" s="31"/>
      <c r="K12" s="31"/>
      <c r="L12" s="33"/>
      <c r="M12" s="24"/>
      <c r="N12" s="24"/>
      <c r="O12" s="24"/>
      <c r="P12" s="33"/>
      <c r="Q12" s="33"/>
      <c r="R12" s="18"/>
      <c r="S12" s="18"/>
      <c r="W12" s="18"/>
      <c r="X12" s="20"/>
    </row>
    <row r="13" spans="1:24" ht="8.25" customHeight="1">
      <c r="A13" s="12"/>
      <c r="B13" s="41" t="s">
        <v>16</v>
      </c>
      <c r="C13" s="88" t="s">
        <v>81</v>
      </c>
      <c r="D13" s="86"/>
      <c r="E13" s="89">
        <v>5466</v>
      </c>
      <c r="F13" s="89">
        <v>7546</v>
      </c>
      <c r="G13" s="87">
        <v>13012</v>
      </c>
      <c r="H13" s="33"/>
      <c r="I13" s="33"/>
      <c r="J13" s="31"/>
      <c r="K13" s="31"/>
      <c r="L13" s="33"/>
      <c r="M13" s="24"/>
      <c r="N13" s="24"/>
      <c r="O13" s="24"/>
      <c r="P13" s="33"/>
      <c r="Q13" s="33"/>
      <c r="R13" s="18"/>
      <c r="S13" s="18"/>
      <c r="W13" s="18"/>
      <c r="X13" s="20"/>
    </row>
    <row r="14" spans="1:24" ht="8.25" customHeight="1">
      <c r="A14" s="12"/>
      <c r="B14" s="41" t="s">
        <v>17</v>
      </c>
      <c r="C14" s="88" t="s">
        <v>105</v>
      </c>
      <c r="D14" s="86"/>
      <c r="E14" s="89">
        <v>529</v>
      </c>
      <c r="F14" s="89">
        <v>121</v>
      </c>
      <c r="G14" s="87">
        <v>650</v>
      </c>
      <c r="H14" s="33"/>
      <c r="I14" s="33"/>
      <c r="J14" s="31"/>
      <c r="K14" s="31"/>
      <c r="L14" s="33"/>
      <c r="M14" s="24"/>
      <c r="N14" s="24"/>
      <c r="O14" s="24"/>
      <c r="P14" s="33"/>
      <c r="Q14" s="33"/>
      <c r="R14" s="18"/>
      <c r="S14" s="18"/>
      <c r="W14" s="18"/>
      <c r="X14" s="20"/>
    </row>
    <row r="15" spans="1:24" ht="8.25" customHeight="1">
      <c r="A15" s="12"/>
      <c r="B15" s="41"/>
      <c r="C15" s="88" t="s">
        <v>16</v>
      </c>
      <c r="D15" s="86"/>
      <c r="E15" s="89">
        <v>1028</v>
      </c>
      <c r="F15" s="89">
        <v>1296</v>
      </c>
      <c r="G15" s="87">
        <v>2324</v>
      </c>
      <c r="H15" s="33"/>
      <c r="I15" s="33"/>
      <c r="J15" s="31"/>
      <c r="K15" s="31"/>
      <c r="L15" s="33"/>
      <c r="M15" s="24"/>
      <c r="N15" s="24"/>
      <c r="O15" s="24"/>
      <c r="P15" s="33"/>
      <c r="Q15" s="33"/>
      <c r="R15" s="18"/>
      <c r="S15" s="18"/>
      <c r="W15" s="18"/>
      <c r="X15" s="20"/>
    </row>
    <row r="16" spans="1:24" ht="8.25" customHeight="1">
      <c r="A16" s="12"/>
      <c r="B16" s="41"/>
      <c r="C16" s="88" t="s">
        <v>17</v>
      </c>
      <c r="D16" s="86"/>
      <c r="E16" s="89">
        <v>301</v>
      </c>
      <c r="F16" s="89">
        <v>313</v>
      </c>
      <c r="G16" s="87">
        <f>SUM(E16:F16)</f>
        <v>614</v>
      </c>
      <c r="H16" s="33"/>
      <c r="I16" s="33"/>
      <c r="J16" s="31"/>
      <c r="K16" s="31"/>
      <c r="L16" s="33"/>
      <c r="M16" s="24"/>
      <c r="N16" s="24"/>
      <c r="O16" s="24"/>
      <c r="P16" s="33"/>
      <c r="Q16" s="33"/>
      <c r="R16" s="18"/>
      <c r="S16" s="18"/>
      <c r="W16" s="18"/>
      <c r="X16" s="20"/>
    </row>
    <row r="17" spans="1:24" ht="9" customHeight="1">
      <c r="A17" s="12"/>
      <c r="B17" s="36" t="s">
        <v>19</v>
      </c>
      <c r="C17" s="73" t="s">
        <v>18</v>
      </c>
      <c r="D17" s="66"/>
      <c r="E17" s="67">
        <f>SUM(E7:E16)</f>
        <v>9995</v>
      </c>
      <c r="F17" s="67">
        <f>SUM(F7:F16)</f>
        <v>14905</v>
      </c>
      <c r="G17" s="67">
        <f>SUM(G7:G16)</f>
        <v>24900</v>
      </c>
      <c r="H17" s="35"/>
      <c r="I17" s="35"/>
      <c r="J17" s="35"/>
      <c r="K17" s="35"/>
      <c r="L17" s="35"/>
      <c r="M17" s="24"/>
      <c r="N17" s="24"/>
      <c r="O17" s="24"/>
      <c r="P17" s="35"/>
      <c r="Q17" s="35"/>
      <c r="R17" s="18"/>
      <c r="S17" s="18"/>
      <c r="W17" s="18"/>
      <c r="X17" s="20"/>
    </row>
    <row r="18" spans="1:42" ht="9" customHeight="1">
      <c r="A18" s="12"/>
      <c r="B18" s="36" t="s">
        <v>20</v>
      </c>
      <c r="C18" s="73" t="s">
        <v>19</v>
      </c>
      <c r="D18" s="66"/>
      <c r="E18" s="81">
        <f>SUM(E17/G17)</f>
        <v>0.4014056224899598</v>
      </c>
      <c r="F18" s="81">
        <f>SUM(F17/G17)</f>
        <v>0.5985943775100402</v>
      </c>
      <c r="G18" s="81">
        <v>1</v>
      </c>
      <c r="H18" s="34"/>
      <c r="I18" s="34"/>
      <c r="J18" s="34"/>
      <c r="K18" s="34"/>
      <c r="L18" s="34"/>
      <c r="M18" s="24"/>
      <c r="N18" s="24"/>
      <c r="O18" s="24"/>
      <c r="P18" s="34"/>
      <c r="Q18" s="34"/>
      <c r="R18" s="18"/>
      <c r="S18" s="18"/>
      <c r="W18" s="18"/>
      <c r="X18" s="22"/>
      <c r="Z18" s="1"/>
      <c r="AA18" s="1"/>
      <c r="AB18" s="1"/>
      <c r="AD18" s="1"/>
      <c r="AF18" s="1"/>
      <c r="AG18" s="1"/>
      <c r="AH18" s="1"/>
      <c r="AJ18" s="1"/>
      <c r="AL18" s="1"/>
      <c r="AM18" s="1"/>
      <c r="AN18" s="1"/>
      <c r="AP18" s="1"/>
    </row>
    <row r="19" spans="1:24" ht="9" customHeight="1">
      <c r="A19" s="12"/>
      <c r="B19" s="41" t="s">
        <v>7</v>
      </c>
      <c r="D19" s="73" t="s">
        <v>99</v>
      </c>
      <c r="E19" s="81"/>
      <c r="F19" s="81"/>
      <c r="G19" s="81"/>
      <c r="H19" s="34"/>
      <c r="I19" s="34"/>
      <c r="J19" s="34"/>
      <c r="K19" s="34"/>
      <c r="L19" s="34"/>
      <c r="M19" s="24"/>
      <c r="N19" s="24"/>
      <c r="O19" s="24"/>
      <c r="P19" s="34"/>
      <c r="Q19" s="34"/>
      <c r="R19" s="18"/>
      <c r="S19" s="18"/>
      <c r="W19" s="18"/>
      <c r="X19" s="18"/>
    </row>
    <row r="20" spans="1:24" ht="6.75" customHeight="1">
      <c r="A20" s="12"/>
      <c r="B20" s="41" t="s">
        <v>21</v>
      </c>
      <c r="C20" s="73" t="s">
        <v>20</v>
      </c>
      <c r="D20" s="66"/>
      <c r="E20" s="66"/>
      <c r="F20" s="66"/>
      <c r="G20" s="66"/>
      <c r="H20" s="33"/>
      <c r="I20" s="33"/>
      <c r="J20" s="31"/>
      <c r="K20" s="31"/>
      <c r="L20" s="33"/>
      <c r="M20" s="24"/>
      <c r="N20" s="24"/>
      <c r="O20" s="24"/>
      <c r="P20" s="33"/>
      <c r="Q20" s="33"/>
      <c r="R20" s="18"/>
      <c r="S20" s="18"/>
      <c r="W20" s="18"/>
      <c r="X20" s="18"/>
    </row>
    <row r="21" spans="1:24" ht="6.75" customHeight="1">
      <c r="A21" s="12"/>
      <c r="B21" s="41" t="s">
        <v>22</v>
      </c>
      <c r="C21" s="65" t="s">
        <v>49</v>
      </c>
      <c r="D21" s="66"/>
      <c r="E21" s="69">
        <v>54</v>
      </c>
      <c r="F21" s="69">
        <v>226</v>
      </c>
      <c r="G21" s="70">
        <f>SUM(E21+F21)</f>
        <v>280</v>
      </c>
      <c r="H21" s="33"/>
      <c r="I21" s="33"/>
      <c r="J21" s="31"/>
      <c r="K21" s="31"/>
      <c r="L21" s="33"/>
      <c r="M21" s="24"/>
      <c r="N21" s="24"/>
      <c r="O21" s="24"/>
      <c r="P21" s="33"/>
      <c r="Q21" s="33"/>
      <c r="R21" s="18"/>
      <c r="S21" s="18"/>
      <c r="W21" s="18"/>
      <c r="X21" s="18"/>
    </row>
    <row r="22" spans="1:24" ht="6.75" customHeight="1">
      <c r="A22" s="12"/>
      <c r="B22" s="41"/>
      <c r="C22" s="65" t="s">
        <v>11</v>
      </c>
      <c r="D22" s="66"/>
      <c r="E22" s="69">
        <f>95+23</f>
        <v>118</v>
      </c>
      <c r="F22" s="69">
        <f>145+38</f>
        <v>183</v>
      </c>
      <c r="G22" s="70">
        <f>SUM(E22+F22)</f>
        <v>301</v>
      </c>
      <c r="H22" s="33"/>
      <c r="I22" s="33"/>
      <c r="J22" s="31"/>
      <c r="K22" s="31"/>
      <c r="L22" s="33"/>
      <c r="M22" s="24"/>
      <c r="N22" s="24"/>
      <c r="O22" s="24"/>
      <c r="P22" s="33"/>
      <c r="Q22" s="33"/>
      <c r="R22" s="18"/>
      <c r="S22" s="18"/>
      <c r="W22" s="18"/>
      <c r="X22" s="18"/>
    </row>
    <row r="23" spans="1:24" ht="6.75" customHeight="1">
      <c r="A23" s="12"/>
      <c r="B23" s="41" t="s">
        <v>25</v>
      </c>
      <c r="C23" s="65" t="s">
        <v>12</v>
      </c>
      <c r="D23" s="66"/>
      <c r="E23" s="71"/>
      <c r="F23" s="71"/>
      <c r="G23" s="72"/>
      <c r="H23" s="33"/>
      <c r="I23" s="33"/>
      <c r="J23" s="31"/>
      <c r="K23" s="31"/>
      <c r="L23" s="33"/>
      <c r="M23" s="24"/>
      <c r="N23" s="24"/>
      <c r="O23" s="24"/>
      <c r="P23" s="33"/>
      <c r="Q23" s="33"/>
      <c r="R23" s="18"/>
      <c r="S23" s="18"/>
      <c r="W23" s="18"/>
      <c r="X23" s="18"/>
    </row>
    <row r="24" spans="1:24" ht="6.75" customHeight="1">
      <c r="A24" s="12"/>
      <c r="B24" s="41" t="s">
        <v>26</v>
      </c>
      <c r="C24" s="65" t="s">
        <v>53</v>
      </c>
      <c r="D24" s="66"/>
      <c r="E24" s="69">
        <v>3</v>
      </c>
      <c r="F24" s="69">
        <v>23</v>
      </c>
      <c r="G24" s="70">
        <f aca="true" t="shared" si="0" ref="G24:G35">SUM(E24+F24)</f>
        <v>26</v>
      </c>
      <c r="H24" s="33"/>
      <c r="I24" s="33"/>
      <c r="J24" s="31"/>
      <c r="K24" s="31"/>
      <c r="L24" s="33"/>
      <c r="M24" s="24"/>
      <c r="N24" s="24"/>
      <c r="O24" s="24"/>
      <c r="P24" s="33"/>
      <c r="Q24" s="33"/>
      <c r="R24" s="18"/>
      <c r="S24" s="18"/>
      <c r="W24" s="18"/>
      <c r="X24" s="20"/>
    </row>
    <row r="25" spans="1:24" ht="6.75" customHeight="1">
      <c r="A25" s="12"/>
      <c r="B25" s="41" t="s">
        <v>27</v>
      </c>
      <c r="C25" s="65" t="s">
        <v>83</v>
      </c>
      <c r="D25" s="66"/>
      <c r="E25" s="69">
        <v>2</v>
      </c>
      <c r="F25" s="69">
        <v>9</v>
      </c>
      <c r="G25" s="70">
        <f t="shared" si="0"/>
        <v>11</v>
      </c>
      <c r="H25" s="33"/>
      <c r="I25" s="33"/>
      <c r="J25" s="31"/>
      <c r="K25" s="31"/>
      <c r="L25" s="33"/>
      <c r="M25" s="24"/>
      <c r="N25" s="24"/>
      <c r="O25" s="24"/>
      <c r="P25" s="33"/>
      <c r="Q25" s="33"/>
      <c r="R25" s="18"/>
      <c r="S25" s="18"/>
      <c r="W25" s="18"/>
      <c r="X25" s="20"/>
    </row>
    <row r="26" spans="1:24" ht="6.75" customHeight="1">
      <c r="A26" s="12"/>
      <c r="B26" s="41" t="s">
        <v>28</v>
      </c>
      <c r="C26" s="65" t="s">
        <v>84</v>
      </c>
      <c r="D26" s="66"/>
      <c r="E26" s="69">
        <v>19</v>
      </c>
      <c r="F26" s="69">
        <v>16</v>
      </c>
      <c r="G26" s="70">
        <f t="shared" si="0"/>
        <v>35</v>
      </c>
      <c r="H26" s="33"/>
      <c r="I26" s="33"/>
      <c r="J26" s="31"/>
      <c r="K26" s="31"/>
      <c r="L26" s="33"/>
      <c r="M26" s="24"/>
      <c r="N26" s="24"/>
      <c r="O26" s="24"/>
      <c r="P26" s="33"/>
      <c r="Q26" s="33"/>
      <c r="R26" s="18"/>
      <c r="S26" s="18"/>
      <c r="T26" s="20"/>
      <c r="U26" s="18"/>
      <c r="V26" s="20"/>
      <c r="W26" s="18"/>
      <c r="X26" s="20"/>
    </row>
    <row r="27" spans="1:24" ht="6.75" customHeight="1">
      <c r="A27" s="12"/>
      <c r="B27" s="41" t="s">
        <v>29</v>
      </c>
      <c r="C27" s="65" t="s">
        <v>55</v>
      </c>
      <c r="D27" s="66"/>
      <c r="E27" s="69">
        <v>1</v>
      </c>
      <c r="F27" s="69">
        <v>17</v>
      </c>
      <c r="G27" s="70">
        <f t="shared" si="0"/>
        <v>18</v>
      </c>
      <c r="H27" s="33"/>
      <c r="I27" s="33"/>
      <c r="J27" s="31"/>
      <c r="K27" s="31"/>
      <c r="L27" s="33"/>
      <c r="M27" s="33"/>
      <c r="N27" s="31"/>
      <c r="O27" s="31"/>
      <c r="P27" s="33"/>
      <c r="Q27" s="33"/>
      <c r="R27" s="18"/>
      <c r="S27" s="18"/>
      <c r="T27" s="20"/>
      <c r="U27" s="18"/>
      <c r="V27" s="20"/>
      <c r="W27" s="18"/>
      <c r="X27" s="20"/>
    </row>
    <row r="28" spans="1:24" ht="6.75" customHeight="1">
      <c r="A28" s="12"/>
      <c r="B28" s="41" t="s">
        <v>30</v>
      </c>
      <c r="C28" s="65" t="s">
        <v>85</v>
      </c>
      <c r="D28" s="66"/>
      <c r="E28" s="69">
        <v>2</v>
      </c>
      <c r="F28" s="69">
        <v>15</v>
      </c>
      <c r="G28" s="70">
        <f t="shared" si="0"/>
        <v>17</v>
      </c>
      <c r="H28" s="33"/>
      <c r="I28" s="33"/>
      <c r="J28" s="31"/>
      <c r="K28" s="31"/>
      <c r="L28" s="33"/>
      <c r="M28" s="33"/>
      <c r="N28" s="31"/>
      <c r="O28" s="31"/>
      <c r="P28" s="33"/>
      <c r="Q28" s="33"/>
      <c r="R28" s="18"/>
      <c r="S28" s="18"/>
      <c r="T28" s="20"/>
      <c r="U28" s="18"/>
      <c r="V28" s="20"/>
      <c r="W28" s="18"/>
      <c r="X28" s="20"/>
    </row>
    <row r="29" spans="1:24" ht="6.75" customHeight="1">
      <c r="A29" s="12"/>
      <c r="B29" s="41" t="s">
        <v>31</v>
      </c>
      <c r="C29" s="65" t="s">
        <v>62</v>
      </c>
      <c r="D29" s="66"/>
      <c r="E29" s="69">
        <v>1</v>
      </c>
      <c r="F29" s="69">
        <v>9</v>
      </c>
      <c r="G29" s="70">
        <f t="shared" si="0"/>
        <v>10</v>
      </c>
      <c r="H29" s="33"/>
      <c r="I29" s="33"/>
      <c r="J29" s="31"/>
      <c r="K29" s="31"/>
      <c r="L29" s="33"/>
      <c r="M29" s="33"/>
      <c r="N29" s="31"/>
      <c r="O29" s="31"/>
      <c r="P29" s="33"/>
      <c r="Q29" s="33"/>
      <c r="R29" s="18"/>
      <c r="S29" s="18"/>
      <c r="T29" s="20"/>
      <c r="U29" s="18"/>
      <c r="V29" s="20"/>
      <c r="W29" s="18"/>
      <c r="X29" s="20"/>
    </row>
    <row r="30" spans="1:24" ht="6.75" customHeight="1">
      <c r="A30" s="12"/>
      <c r="B30" s="41" t="s">
        <v>32</v>
      </c>
      <c r="C30" s="65" t="s">
        <v>57</v>
      </c>
      <c r="D30" s="66"/>
      <c r="E30" s="69">
        <v>15</v>
      </c>
      <c r="F30" s="69">
        <v>12</v>
      </c>
      <c r="G30" s="70">
        <f t="shared" si="0"/>
        <v>27</v>
      </c>
      <c r="H30" s="33"/>
      <c r="I30" s="33"/>
      <c r="J30" s="50"/>
      <c r="K30" s="50"/>
      <c r="L30" s="54"/>
      <c r="M30" s="54"/>
      <c r="N30" s="53"/>
      <c r="O30" s="31"/>
      <c r="P30" s="33"/>
      <c r="Q30" s="33"/>
      <c r="R30" s="18"/>
      <c r="S30" s="18"/>
      <c r="T30" s="20"/>
      <c r="U30" s="18"/>
      <c r="V30" s="20"/>
      <c r="W30" s="18"/>
      <c r="X30" s="20"/>
    </row>
    <row r="31" spans="1:24" ht="6.75" customHeight="1">
      <c r="A31" s="12"/>
      <c r="B31" s="41" t="s">
        <v>33</v>
      </c>
      <c r="C31" s="65" t="s">
        <v>58</v>
      </c>
      <c r="D31" s="66"/>
      <c r="E31" s="69">
        <v>53</v>
      </c>
      <c r="F31" s="69">
        <v>45</v>
      </c>
      <c r="G31" s="70">
        <f t="shared" si="0"/>
        <v>98</v>
      </c>
      <c r="H31" s="33"/>
      <c r="I31" s="33"/>
      <c r="J31" s="49"/>
      <c r="K31" s="55"/>
      <c r="L31" s="51"/>
      <c r="M31" s="51"/>
      <c r="N31" s="53"/>
      <c r="O31" s="31"/>
      <c r="P31" s="33"/>
      <c r="Q31" s="33"/>
      <c r="R31" s="18"/>
      <c r="S31" s="18"/>
      <c r="T31" s="20"/>
      <c r="U31" s="18"/>
      <c r="V31" s="20"/>
      <c r="W31" s="18"/>
      <c r="X31" s="20"/>
    </row>
    <row r="32" spans="1:24" ht="6.75" customHeight="1">
      <c r="A32" s="12"/>
      <c r="B32" s="41" t="s">
        <v>35</v>
      </c>
      <c r="C32" s="65" t="s">
        <v>93</v>
      </c>
      <c r="D32" s="66"/>
      <c r="E32" s="69">
        <v>0</v>
      </c>
      <c r="F32" s="69">
        <v>0</v>
      </c>
      <c r="G32" s="70">
        <f t="shared" si="0"/>
        <v>0</v>
      </c>
      <c r="H32" s="33"/>
      <c r="I32" s="33"/>
      <c r="J32" s="50"/>
      <c r="K32" s="50"/>
      <c r="L32" s="54"/>
      <c r="M32" s="54"/>
      <c r="N32" s="53"/>
      <c r="O32" s="31"/>
      <c r="P32" s="33"/>
      <c r="Q32" s="33"/>
      <c r="R32" s="18"/>
      <c r="S32" s="18"/>
      <c r="T32" s="20"/>
      <c r="U32" s="18"/>
      <c r="V32" s="20"/>
      <c r="W32" s="18"/>
      <c r="X32" s="20"/>
    </row>
    <row r="33" spans="1:24" ht="6.75" customHeight="1">
      <c r="A33" s="12"/>
      <c r="B33" s="41" t="s">
        <v>36</v>
      </c>
      <c r="C33" s="65" t="s">
        <v>59</v>
      </c>
      <c r="D33" s="66"/>
      <c r="E33" s="69">
        <v>2</v>
      </c>
      <c r="F33" s="69">
        <v>0</v>
      </c>
      <c r="G33" s="70">
        <f t="shared" si="0"/>
        <v>2</v>
      </c>
      <c r="H33" s="33"/>
      <c r="I33" s="33"/>
      <c r="J33" s="50"/>
      <c r="K33" s="50"/>
      <c r="L33" s="54"/>
      <c r="M33" s="54"/>
      <c r="N33" s="53"/>
      <c r="O33" s="31"/>
      <c r="P33" s="33"/>
      <c r="Q33" s="33"/>
      <c r="R33" s="18"/>
      <c r="S33" s="18"/>
      <c r="T33" s="20"/>
      <c r="U33" s="18"/>
      <c r="V33" s="20"/>
      <c r="W33" s="18"/>
      <c r="X33" s="20"/>
    </row>
    <row r="34" spans="1:24" ht="6.75" customHeight="1">
      <c r="A34" s="12"/>
      <c r="B34" s="41" t="s">
        <v>37</v>
      </c>
      <c r="C34" s="65" t="s">
        <v>65</v>
      </c>
      <c r="D34" s="66"/>
      <c r="E34" s="69">
        <v>12</v>
      </c>
      <c r="F34" s="69">
        <v>25</v>
      </c>
      <c r="G34" s="70">
        <f t="shared" si="0"/>
        <v>37</v>
      </c>
      <c r="H34" s="33"/>
      <c r="I34" s="33"/>
      <c r="J34" s="49"/>
      <c r="K34" s="18" t="s">
        <v>38</v>
      </c>
      <c r="L34" s="18" t="s">
        <v>39</v>
      </c>
      <c r="M34" s="75" t="s">
        <v>40</v>
      </c>
      <c r="N34" s="53"/>
      <c r="O34" s="31"/>
      <c r="P34" s="33"/>
      <c r="Q34" s="33"/>
      <c r="R34" s="18"/>
      <c r="S34" s="18"/>
      <c r="W34" s="18"/>
      <c r="X34" s="20"/>
    </row>
    <row r="35" spans="1:24" ht="6.75" customHeight="1">
      <c r="A35" s="12"/>
      <c r="B35" s="41" t="s">
        <v>41</v>
      </c>
      <c r="C35" s="65" t="s">
        <v>60</v>
      </c>
      <c r="D35" s="66"/>
      <c r="E35" s="69">
        <v>6</v>
      </c>
      <c r="F35" s="69">
        <v>13</v>
      </c>
      <c r="G35" s="70">
        <f t="shared" si="0"/>
        <v>19</v>
      </c>
      <c r="H35" s="33"/>
      <c r="I35" s="33"/>
      <c r="J35" s="52"/>
      <c r="K35" s="19"/>
      <c r="L35" s="76"/>
      <c r="M35" s="76"/>
      <c r="N35" s="53"/>
      <c r="O35" s="31"/>
      <c r="P35" s="33"/>
      <c r="Q35" s="33"/>
      <c r="R35" s="18"/>
      <c r="S35" s="18"/>
      <c r="W35" s="18"/>
      <c r="X35" s="20"/>
    </row>
    <row r="36" spans="1:24" ht="6.75" customHeight="1">
      <c r="A36" s="12"/>
      <c r="B36" s="36" t="s">
        <v>42</v>
      </c>
      <c r="C36" s="73" t="s">
        <v>42</v>
      </c>
      <c r="D36" s="74"/>
      <c r="E36" s="70">
        <f>SUM(E24:E35)</f>
        <v>116</v>
      </c>
      <c r="F36" s="70">
        <f>SUM(F24:F35)</f>
        <v>184</v>
      </c>
      <c r="G36" s="70">
        <f>SUM(G24:G35)</f>
        <v>300</v>
      </c>
      <c r="H36" s="31"/>
      <c r="I36" s="31"/>
      <c r="J36" s="49"/>
      <c r="K36" s="19" t="s">
        <v>43</v>
      </c>
      <c r="L36" s="76">
        <f aca="true" t="shared" si="1" ref="L36:L43">F7/G7</f>
        <v>0.6792452830188679</v>
      </c>
      <c r="M36" s="76">
        <f>F21/G21</f>
        <v>0.8071428571428572</v>
      </c>
      <c r="N36" s="53"/>
      <c r="O36" s="31"/>
      <c r="P36" s="31"/>
      <c r="Q36" s="31"/>
      <c r="R36" s="18"/>
      <c r="S36" s="18"/>
      <c r="W36" s="18"/>
      <c r="X36" s="20"/>
    </row>
    <row r="37" spans="1:24" ht="6.75" customHeight="1">
      <c r="A37" s="12"/>
      <c r="B37" s="12" t="s">
        <v>8</v>
      </c>
      <c r="C37" s="66" t="s">
        <v>13</v>
      </c>
      <c r="D37" s="66"/>
      <c r="E37" s="71"/>
      <c r="F37" s="71"/>
      <c r="G37" s="72"/>
      <c r="H37" s="34"/>
      <c r="I37" s="34"/>
      <c r="J37" s="50"/>
      <c r="K37" s="19" t="s">
        <v>45</v>
      </c>
      <c r="L37" s="76">
        <f t="shared" si="1"/>
        <v>0.8888888888888888</v>
      </c>
      <c r="M37" s="76"/>
      <c r="N37" s="56"/>
      <c r="O37" s="32"/>
      <c r="P37" s="34"/>
      <c r="Q37" s="34"/>
      <c r="R37" s="18"/>
      <c r="S37" s="18"/>
      <c r="W37" s="18"/>
      <c r="X37" s="20"/>
    </row>
    <row r="38" spans="1:24" ht="6.75" customHeight="1">
      <c r="A38" s="12"/>
      <c r="B38" s="12" t="s">
        <v>44</v>
      </c>
      <c r="C38" s="66" t="s">
        <v>100</v>
      </c>
      <c r="D38" s="66"/>
      <c r="E38" s="71">
        <v>4</v>
      </c>
      <c r="F38" s="71">
        <v>12</v>
      </c>
      <c r="G38" s="70">
        <f aca="true" t="shared" si="2" ref="G38:G43">SUM(E38+F38)</f>
        <v>16</v>
      </c>
      <c r="H38" s="34"/>
      <c r="I38" s="34"/>
      <c r="J38" s="49"/>
      <c r="K38" s="19" t="s">
        <v>47</v>
      </c>
      <c r="L38" s="76">
        <f t="shared" si="1"/>
        <v>0.570281124497992</v>
      </c>
      <c r="M38" s="76">
        <f>F22/G22</f>
        <v>0.6079734219269103</v>
      </c>
      <c r="N38" s="53"/>
      <c r="O38" s="32"/>
      <c r="P38" s="34"/>
      <c r="Q38" s="34"/>
      <c r="R38" s="18"/>
      <c r="S38" s="18"/>
      <c r="W38" s="18"/>
      <c r="X38" s="20"/>
    </row>
    <row r="39" spans="1:24" ht="6.75" customHeight="1">
      <c r="A39" s="12"/>
      <c r="B39" s="12"/>
      <c r="C39" s="66" t="s">
        <v>61</v>
      </c>
      <c r="D39" s="66"/>
      <c r="E39" s="71">
        <v>6</v>
      </c>
      <c r="F39" s="71">
        <v>14</v>
      </c>
      <c r="G39" s="70">
        <f t="shared" si="2"/>
        <v>20</v>
      </c>
      <c r="H39" s="34"/>
      <c r="I39" s="34"/>
      <c r="J39" s="49"/>
      <c r="K39" s="19" t="s">
        <v>48</v>
      </c>
      <c r="L39" s="76">
        <f t="shared" si="1"/>
        <v>0.7304964539007093</v>
      </c>
      <c r="M39" s="76">
        <f>F36/G36</f>
        <v>0.6133333333333333</v>
      </c>
      <c r="N39" s="53"/>
      <c r="O39" s="32"/>
      <c r="P39" s="34"/>
      <c r="Q39" s="34"/>
      <c r="R39" s="18"/>
      <c r="S39" s="18"/>
      <c r="W39" s="18"/>
      <c r="X39" s="20"/>
    </row>
    <row r="40" spans="1:24" ht="6.75" customHeight="1">
      <c r="A40" s="12"/>
      <c r="B40" s="12" t="s">
        <v>46</v>
      </c>
      <c r="C40" s="66" t="s">
        <v>94</v>
      </c>
      <c r="D40" s="66"/>
      <c r="E40" s="69">
        <v>3</v>
      </c>
      <c r="F40" s="69">
        <v>9</v>
      </c>
      <c r="G40" s="70">
        <f t="shared" si="2"/>
        <v>12</v>
      </c>
      <c r="H40" s="33"/>
      <c r="I40" s="33"/>
      <c r="J40" s="49"/>
      <c r="K40" s="19" t="s">
        <v>50</v>
      </c>
      <c r="L40" s="76">
        <f t="shared" si="1"/>
        <v>0.7208520179372198</v>
      </c>
      <c r="M40" s="76">
        <f>F44/G44</f>
        <v>0.7522935779816514</v>
      </c>
      <c r="N40" s="53"/>
      <c r="O40" s="31"/>
      <c r="P40" s="33"/>
      <c r="Q40" s="33"/>
      <c r="R40" s="18"/>
      <c r="S40" s="18"/>
      <c r="W40" s="18"/>
      <c r="X40" s="18"/>
    </row>
    <row r="41" spans="1:24" ht="6.75" customHeight="1">
      <c r="A41" s="12"/>
      <c r="B41" s="36" t="s">
        <v>42</v>
      </c>
      <c r="C41" s="66" t="s">
        <v>86</v>
      </c>
      <c r="D41" s="66"/>
      <c r="E41" s="71">
        <v>9</v>
      </c>
      <c r="F41" s="71">
        <v>15</v>
      </c>
      <c r="G41" s="70">
        <f t="shared" si="2"/>
        <v>24</v>
      </c>
      <c r="H41" s="31"/>
      <c r="I41" s="31"/>
      <c r="J41" s="52"/>
      <c r="K41" s="19" t="s">
        <v>51</v>
      </c>
      <c r="L41" s="76">
        <f t="shared" si="1"/>
        <v>0.6673884077281812</v>
      </c>
      <c r="M41" s="76">
        <f>F52/G52</f>
        <v>0.8134991119005328</v>
      </c>
      <c r="N41" s="53"/>
      <c r="O41" s="31"/>
      <c r="P41" s="31"/>
      <c r="Q41" s="31"/>
      <c r="R41" s="18"/>
      <c r="S41" s="18"/>
      <c r="W41" s="18"/>
      <c r="X41" s="18"/>
    </row>
    <row r="42" spans="1:24" ht="6.75" customHeight="1">
      <c r="A42" s="12"/>
      <c r="B42" s="41" t="s">
        <v>49</v>
      </c>
      <c r="C42" s="66" t="s">
        <v>63</v>
      </c>
      <c r="D42" s="66"/>
      <c r="E42" s="69">
        <v>0</v>
      </c>
      <c r="F42" s="69">
        <v>0</v>
      </c>
      <c r="G42" s="70">
        <f t="shared" si="2"/>
        <v>0</v>
      </c>
      <c r="H42" s="33"/>
      <c r="I42" s="33"/>
      <c r="J42" s="49"/>
      <c r="K42" s="68" t="s">
        <v>82</v>
      </c>
      <c r="L42" s="76">
        <f t="shared" si="1"/>
        <v>0.5799262219489701</v>
      </c>
      <c r="M42" s="76">
        <f>F78/G78</f>
        <v>0.5967399007795889</v>
      </c>
      <c r="N42" s="56"/>
      <c r="O42" s="31"/>
      <c r="P42" s="33"/>
      <c r="Q42" s="33"/>
      <c r="R42" s="18"/>
      <c r="S42" s="18"/>
      <c r="W42" s="18"/>
      <c r="X42" s="18"/>
    </row>
    <row r="43" spans="1:24" ht="6.75" customHeight="1">
      <c r="A43" s="12"/>
      <c r="B43" s="41" t="s">
        <v>11</v>
      </c>
      <c r="C43" s="66" t="s">
        <v>95</v>
      </c>
      <c r="D43" s="66"/>
      <c r="E43" s="69">
        <v>5</v>
      </c>
      <c r="F43" s="69">
        <v>32</v>
      </c>
      <c r="G43" s="70">
        <f t="shared" si="2"/>
        <v>37</v>
      </c>
      <c r="H43" s="33"/>
      <c r="I43" s="33"/>
      <c r="J43" s="49"/>
      <c r="K43" s="68" t="s">
        <v>106</v>
      </c>
      <c r="L43" s="76">
        <f t="shared" si="1"/>
        <v>0.18615384615384614</v>
      </c>
      <c r="M43" s="76">
        <f>F83/G83</f>
        <v>0.2838709677419355</v>
      </c>
      <c r="N43" s="53"/>
      <c r="O43" s="31"/>
      <c r="P43" s="33"/>
      <c r="Q43" s="33"/>
      <c r="R43" s="18"/>
      <c r="S43" s="18"/>
      <c r="W43" s="18"/>
      <c r="X43" s="18"/>
    </row>
    <row r="44" spans="1:24" ht="6.75" customHeight="1">
      <c r="A44" s="12"/>
      <c r="B44" s="41" t="s">
        <v>12</v>
      </c>
      <c r="C44" s="73" t="s">
        <v>42</v>
      </c>
      <c r="D44" s="74"/>
      <c r="E44" s="70">
        <f>SUM(E37:E43)</f>
        <v>27</v>
      </c>
      <c r="F44" s="70">
        <f>SUM(F37:F43)</f>
        <v>82</v>
      </c>
      <c r="G44" s="70">
        <f>SUM(G37:G43)</f>
        <v>109</v>
      </c>
      <c r="H44" s="34"/>
      <c r="I44" s="34"/>
      <c r="J44" s="49"/>
      <c r="K44" s="19" t="s">
        <v>52</v>
      </c>
      <c r="M44" s="76">
        <f>F87/G87</f>
        <v>0.5552699228791774</v>
      </c>
      <c r="N44" s="53"/>
      <c r="O44" s="32"/>
      <c r="P44" s="34"/>
      <c r="Q44" s="34"/>
      <c r="R44" s="18"/>
      <c r="S44" s="18"/>
      <c r="W44" s="18"/>
      <c r="X44" s="20"/>
    </row>
    <row r="45" spans="1:24" ht="6.75" customHeight="1">
      <c r="A45" s="12"/>
      <c r="B45" s="41" t="s">
        <v>53</v>
      </c>
      <c r="C45" s="65" t="s">
        <v>15</v>
      </c>
      <c r="D45" s="74"/>
      <c r="E45" s="70"/>
      <c r="F45" s="70"/>
      <c r="G45" s="70"/>
      <c r="H45" s="33"/>
      <c r="I45" s="33"/>
      <c r="J45" s="49"/>
      <c r="K45" s="19" t="s">
        <v>54</v>
      </c>
      <c r="L45" s="76">
        <f>F15/G15</f>
        <v>0.5576592082616179</v>
      </c>
      <c r="M45" s="76">
        <f>F96/G96</f>
        <v>0.44533333333333336</v>
      </c>
      <c r="N45" s="53"/>
      <c r="O45" s="31"/>
      <c r="P45" s="33"/>
      <c r="Q45" s="33"/>
      <c r="R45" s="18"/>
      <c r="S45" s="18"/>
      <c r="W45" s="18"/>
      <c r="X45" s="20"/>
    </row>
    <row r="46" spans="1:24" ht="6.75" customHeight="1">
      <c r="A46" s="12"/>
      <c r="B46" s="41" t="s">
        <v>55</v>
      </c>
      <c r="C46" s="66" t="s">
        <v>44</v>
      </c>
      <c r="D46" s="66"/>
      <c r="E46" s="71">
        <v>12</v>
      </c>
      <c r="F46" s="71">
        <v>57</v>
      </c>
      <c r="G46" s="70">
        <f aca="true" t="shared" si="3" ref="G46:G51">SUM(E46+F46)</f>
        <v>69</v>
      </c>
      <c r="H46" s="33"/>
      <c r="I46" s="33"/>
      <c r="J46" s="49"/>
      <c r="K46" s="75" t="s">
        <v>56</v>
      </c>
      <c r="L46" s="76">
        <f>F16/G16</f>
        <v>0.509771986970684</v>
      </c>
      <c r="M46" s="76">
        <f>F97/G97</f>
        <v>0.33090379008746357</v>
      </c>
      <c r="N46" s="53"/>
      <c r="O46" s="31"/>
      <c r="P46" s="33"/>
      <c r="Q46" s="33"/>
      <c r="R46" s="18"/>
      <c r="S46" s="18"/>
      <c r="W46" s="18"/>
      <c r="X46" s="20"/>
    </row>
    <row r="47" spans="1:24" ht="6.75" customHeight="1">
      <c r="A47" s="12"/>
      <c r="B47" s="41" t="s">
        <v>57</v>
      </c>
      <c r="C47" s="66" t="s">
        <v>96</v>
      </c>
      <c r="D47" s="66"/>
      <c r="E47" s="71">
        <v>7</v>
      </c>
      <c r="F47" s="71">
        <v>24</v>
      </c>
      <c r="G47" s="70">
        <f t="shared" si="3"/>
        <v>31</v>
      </c>
      <c r="H47" s="33"/>
      <c r="I47" s="33"/>
      <c r="J47" s="49"/>
      <c r="K47" s="19"/>
      <c r="L47" s="77"/>
      <c r="M47" s="77"/>
      <c r="N47" s="53"/>
      <c r="O47" s="31"/>
      <c r="P47" s="33"/>
      <c r="Q47" s="33"/>
      <c r="R47" s="18"/>
      <c r="S47" s="18"/>
      <c r="T47" s="18"/>
      <c r="U47" s="18"/>
      <c r="V47" s="18"/>
      <c r="W47" s="18"/>
      <c r="X47" s="18"/>
    </row>
    <row r="48" spans="1:24" ht="6.75" customHeight="1">
      <c r="A48" s="12"/>
      <c r="B48" s="41" t="s">
        <v>58</v>
      </c>
      <c r="C48" s="65" t="s">
        <v>29</v>
      </c>
      <c r="D48" s="74"/>
      <c r="E48" s="69">
        <v>40</v>
      </c>
      <c r="F48" s="69">
        <v>69</v>
      </c>
      <c r="G48" s="70">
        <f t="shared" si="3"/>
        <v>109</v>
      </c>
      <c r="H48" s="33"/>
      <c r="I48" s="33"/>
      <c r="J48" s="49"/>
      <c r="N48" s="53"/>
      <c r="O48" s="31"/>
      <c r="P48" s="33"/>
      <c r="Q48" s="33"/>
      <c r="R48" s="18"/>
      <c r="S48" s="18"/>
      <c r="T48" s="18"/>
      <c r="U48" s="18"/>
      <c r="V48" s="18"/>
      <c r="W48" s="18"/>
      <c r="X48" s="18"/>
    </row>
    <row r="49" spans="1:24" ht="6.75" customHeight="1">
      <c r="A49" s="12"/>
      <c r="B49" s="41" t="s">
        <v>59</v>
      </c>
      <c r="C49" s="66" t="s">
        <v>72</v>
      </c>
      <c r="D49" s="66"/>
      <c r="E49" s="71">
        <v>2</v>
      </c>
      <c r="F49" s="71">
        <v>64</v>
      </c>
      <c r="G49" s="70">
        <f t="shared" si="3"/>
        <v>66</v>
      </c>
      <c r="H49" s="33"/>
      <c r="I49" s="33"/>
      <c r="J49" s="49"/>
      <c r="K49" s="19"/>
      <c r="L49" s="77"/>
      <c r="M49" s="77"/>
      <c r="N49" s="53"/>
      <c r="O49" s="31"/>
      <c r="P49" s="33"/>
      <c r="Q49" s="33"/>
      <c r="R49" s="18"/>
      <c r="S49" s="18"/>
      <c r="T49" s="20"/>
      <c r="U49" s="18"/>
      <c r="V49" s="20"/>
      <c r="W49" s="18"/>
      <c r="X49" s="20"/>
    </row>
    <row r="50" spans="1:24" ht="6.75" customHeight="1">
      <c r="A50" s="12"/>
      <c r="B50" s="41" t="s">
        <v>60</v>
      </c>
      <c r="C50" s="66" t="s">
        <v>74</v>
      </c>
      <c r="D50" s="66"/>
      <c r="E50" s="71">
        <v>5</v>
      </c>
      <c r="F50" s="71">
        <v>54</v>
      </c>
      <c r="G50" s="70">
        <f t="shared" si="3"/>
        <v>59</v>
      </c>
      <c r="H50" s="33"/>
      <c r="I50" s="33"/>
      <c r="J50" s="49"/>
      <c r="N50" s="53"/>
      <c r="O50" s="31"/>
      <c r="P50" s="33"/>
      <c r="Q50" s="33"/>
      <c r="R50" s="18"/>
      <c r="S50" s="18"/>
      <c r="T50" s="20"/>
      <c r="U50" s="18"/>
      <c r="V50" s="20"/>
      <c r="W50" s="18"/>
      <c r="X50" s="20"/>
    </row>
    <row r="51" spans="1:24" ht="6.75" customHeight="1">
      <c r="A51" s="12"/>
      <c r="B51" s="36" t="s">
        <v>42</v>
      </c>
      <c r="C51" s="65" t="s">
        <v>33</v>
      </c>
      <c r="D51" s="66"/>
      <c r="E51" s="69">
        <v>39</v>
      </c>
      <c r="F51" s="69">
        <v>190</v>
      </c>
      <c r="G51" s="70">
        <f t="shared" si="3"/>
        <v>229</v>
      </c>
      <c r="H51" s="31"/>
      <c r="I51" s="31"/>
      <c r="J51" s="49"/>
      <c r="K51" s="68"/>
      <c r="L51" s="77"/>
      <c r="M51" s="77"/>
      <c r="N51" s="53"/>
      <c r="O51" s="31"/>
      <c r="P51" s="31"/>
      <c r="Q51" s="31"/>
      <c r="R51" s="18"/>
      <c r="S51" s="18"/>
      <c r="T51" s="20"/>
      <c r="U51" s="18"/>
      <c r="V51" s="20"/>
      <c r="W51" s="18"/>
      <c r="X51" s="20"/>
    </row>
    <row r="52" spans="1:24" ht="6.75" customHeight="1">
      <c r="A52" s="12"/>
      <c r="B52" s="12" t="s">
        <v>13</v>
      </c>
      <c r="C52" s="73" t="s">
        <v>42</v>
      </c>
      <c r="D52" s="74"/>
      <c r="E52" s="70">
        <f>SUM(E46:E51)</f>
        <v>105</v>
      </c>
      <c r="F52" s="70">
        <f>SUM(F46:F51)</f>
        <v>458</v>
      </c>
      <c r="G52" s="70">
        <f>SUM(G46:G51)</f>
        <v>563</v>
      </c>
      <c r="H52" s="34"/>
      <c r="I52" s="34"/>
      <c r="J52" s="52"/>
      <c r="O52" s="32"/>
      <c r="P52" s="34"/>
      <c r="Q52" s="34"/>
      <c r="R52" s="18"/>
      <c r="S52" s="18"/>
      <c r="T52" s="20"/>
      <c r="U52" s="18"/>
      <c r="V52" s="20"/>
      <c r="W52" s="18"/>
      <c r="X52" s="20"/>
    </row>
    <row r="53" spans="1:24" ht="6.75" customHeight="1">
      <c r="A53" s="12"/>
      <c r="B53" s="12" t="s">
        <v>61</v>
      </c>
      <c r="C53" s="65" t="s">
        <v>81</v>
      </c>
      <c r="D53" s="66"/>
      <c r="E53" s="66"/>
      <c r="F53" s="66"/>
      <c r="G53" s="66"/>
      <c r="H53" s="34"/>
      <c r="I53" s="34"/>
      <c r="J53" s="49"/>
      <c r="K53" s="19"/>
      <c r="L53" s="77"/>
      <c r="M53" s="77"/>
      <c r="N53" s="53"/>
      <c r="O53" s="31"/>
      <c r="P53" s="34"/>
      <c r="Q53" s="34"/>
      <c r="R53" s="18"/>
      <c r="S53" s="18"/>
      <c r="T53" s="20"/>
      <c r="U53" s="18"/>
      <c r="V53" s="20"/>
      <c r="W53" s="18"/>
      <c r="X53" s="20"/>
    </row>
    <row r="54" spans="1:24" ht="6.75" customHeight="1">
      <c r="A54" s="12"/>
      <c r="B54" s="12" t="s">
        <v>63</v>
      </c>
      <c r="C54" s="65" t="s">
        <v>23</v>
      </c>
      <c r="D54" s="66"/>
      <c r="E54" s="71">
        <v>40</v>
      </c>
      <c r="F54" s="71">
        <v>50</v>
      </c>
      <c r="G54" s="70">
        <f aca="true" t="shared" si="4" ref="G54:G77">SUM(E54+F54)</f>
        <v>90</v>
      </c>
      <c r="H54" s="33"/>
      <c r="I54" s="33"/>
      <c r="J54" s="49"/>
      <c r="N54" s="53"/>
      <c r="O54" s="31"/>
      <c r="P54" s="33"/>
      <c r="Q54" s="33"/>
      <c r="R54" s="18"/>
      <c r="S54" s="18"/>
      <c r="T54" s="20"/>
      <c r="U54" s="18"/>
      <c r="V54" s="20"/>
      <c r="W54" s="18"/>
      <c r="X54" s="20"/>
    </row>
    <row r="55" spans="1:24" ht="6.75" customHeight="1">
      <c r="A55" s="12"/>
      <c r="B55" s="36" t="s">
        <v>42</v>
      </c>
      <c r="C55" s="65" t="s">
        <v>24</v>
      </c>
      <c r="D55" s="66"/>
      <c r="E55" s="71">
        <v>5</v>
      </c>
      <c r="F55" s="71">
        <v>18</v>
      </c>
      <c r="G55" s="70">
        <f t="shared" si="4"/>
        <v>23</v>
      </c>
      <c r="H55" s="31"/>
      <c r="I55" s="31"/>
      <c r="J55" s="49"/>
      <c r="K55" s="19"/>
      <c r="L55" s="77"/>
      <c r="M55" s="77"/>
      <c r="N55" s="53"/>
      <c r="O55" s="31"/>
      <c r="P55" s="31"/>
      <c r="Q55" s="31"/>
      <c r="R55" s="18"/>
      <c r="S55" s="18"/>
      <c r="T55" s="20"/>
      <c r="U55" s="18"/>
      <c r="V55" s="20"/>
      <c r="W55" s="18"/>
      <c r="X55" s="20"/>
    </row>
    <row r="56" spans="1:24" ht="6.75" customHeight="1">
      <c r="A56" s="12"/>
      <c r="B56" s="12" t="s">
        <v>64</v>
      </c>
      <c r="C56" s="66" t="s">
        <v>87</v>
      </c>
      <c r="D56" s="66"/>
      <c r="E56" s="71">
        <v>15</v>
      </c>
      <c r="F56" s="71">
        <v>21</v>
      </c>
      <c r="G56" s="70">
        <f t="shared" si="4"/>
        <v>36</v>
      </c>
      <c r="H56" s="34"/>
      <c r="I56" s="34"/>
      <c r="J56" s="52"/>
      <c r="N56" s="53"/>
      <c r="O56" s="32"/>
      <c r="P56" s="34"/>
      <c r="Q56" s="34"/>
      <c r="R56" s="18"/>
      <c r="S56" s="18"/>
      <c r="T56" s="20"/>
      <c r="U56" s="18"/>
      <c r="V56" s="20"/>
      <c r="W56" s="18"/>
      <c r="X56" s="20"/>
    </row>
    <row r="57" spans="1:24" ht="6.75" customHeight="1">
      <c r="A57" s="12"/>
      <c r="B57" s="41" t="s">
        <v>23</v>
      </c>
      <c r="C57" s="65" t="s">
        <v>21</v>
      </c>
      <c r="D57" s="66"/>
      <c r="E57" s="69">
        <v>22</v>
      </c>
      <c r="F57" s="69">
        <v>15</v>
      </c>
      <c r="G57" s="70">
        <f t="shared" si="4"/>
        <v>37</v>
      </c>
      <c r="H57" s="34"/>
      <c r="I57" s="34"/>
      <c r="J57" s="12"/>
      <c r="K57" s="18"/>
      <c r="L57" s="18"/>
      <c r="M57" s="18"/>
      <c r="N57" s="12"/>
      <c r="O57" s="34"/>
      <c r="P57" s="34"/>
      <c r="Q57" s="34"/>
      <c r="R57" s="18"/>
      <c r="S57" s="18"/>
      <c r="T57" s="18"/>
      <c r="U57" s="18"/>
      <c r="V57" s="18"/>
      <c r="W57" s="18"/>
      <c r="X57" s="18"/>
    </row>
    <row r="58" spans="1:24" ht="6.75" customHeight="1">
      <c r="A58" s="12"/>
      <c r="B58" s="36" t="s">
        <v>42</v>
      </c>
      <c r="C58" s="65" t="s">
        <v>22</v>
      </c>
      <c r="D58" s="66"/>
      <c r="E58" s="69">
        <v>34</v>
      </c>
      <c r="F58" s="69">
        <v>46</v>
      </c>
      <c r="G58" s="70">
        <f t="shared" si="4"/>
        <v>80</v>
      </c>
      <c r="H58" s="31"/>
      <c r="I58" s="31"/>
      <c r="J58" s="49"/>
      <c r="K58" s="18"/>
      <c r="L58" s="78"/>
      <c r="M58" s="78"/>
      <c r="N58" s="53"/>
      <c r="O58" s="31"/>
      <c r="P58" s="31"/>
      <c r="Q58" s="31"/>
      <c r="R58" s="18"/>
      <c r="S58" s="18"/>
      <c r="T58" s="18"/>
      <c r="U58" s="18"/>
      <c r="V58" s="18"/>
      <c r="W58" s="18"/>
      <c r="X58" s="18"/>
    </row>
    <row r="59" spans="1:24" ht="6.75" customHeight="1">
      <c r="A59" s="12"/>
      <c r="B59" s="12" t="s">
        <v>14</v>
      </c>
      <c r="C59" s="65" t="s">
        <v>97</v>
      </c>
      <c r="D59" s="66"/>
      <c r="E59" s="71">
        <v>5</v>
      </c>
      <c r="F59" s="71">
        <v>10</v>
      </c>
      <c r="G59" s="70">
        <f>SUM(E59+F59)</f>
        <v>15</v>
      </c>
      <c r="H59" s="34"/>
      <c r="I59" s="34"/>
      <c r="J59" s="49"/>
      <c r="K59" s="18"/>
      <c r="L59" s="78"/>
      <c r="M59" s="78"/>
      <c r="N59" s="53"/>
      <c r="O59" s="32"/>
      <c r="P59" s="34"/>
      <c r="Q59" s="34"/>
      <c r="R59" s="18"/>
      <c r="S59" s="18"/>
      <c r="T59" s="18"/>
      <c r="U59" s="18"/>
      <c r="V59" s="18"/>
      <c r="W59" s="18"/>
      <c r="X59" s="18"/>
    </row>
    <row r="60" spans="1:24" ht="6.75" customHeight="1">
      <c r="A60" s="12"/>
      <c r="B60" s="41" t="s">
        <v>66</v>
      </c>
      <c r="C60" s="65" t="s">
        <v>101</v>
      </c>
      <c r="D60" s="66"/>
      <c r="E60" s="71">
        <v>1</v>
      </c>
      <c r="F60" s="71">
        <v>15</v>
      </c>
      <c r="G60" s="70">
        <f>SUM(E60+F60)</f>
        <v>16</v>
      </c>
      <c r="H60" s="33"/>
      <c r="I60" s="33"/>
      <c r="J60" s="52"/>
      <c r="K60" s="14"/>
      <c r="L60" s="79"/>
      <c r="M60" s="79"/>
      <c r="N60" s="53"/>
      <c r="O60" s="31"/>
      <c r="P60" s="33"/>
      <c r="Q60" s="33"/>
      <c r="R60" s="18"/>
      <c r="S60" s="18"/>
      <c r="T60" s="18"/>
      <c r="U60" s="18"/>
      <c r="V60" s="18"/>
      <c r="W60" s="18"/>
      <c r="X60" s="18"/>
    </row>
    <row r="61" spans="1:24" ht="6.75" customHeight="1">
      <c r="A61" s="12"/>
      <c r="B61" s="41" t="s">
        <v>67</v>
      </c>
      <c r="C61" s="65" t="s">
        <v>25</v>
      </c>
      <c r="D61" s="66"/>
      <c r="E61" s="69">
        <v>30</v>
      </c>
      <c r="F61" s="69">
        <v>27</v>
      </c>
      <c r="G61" s="70">
        <f t="shared" si="4"/>
        <v>57</v>
      </c>
      <c r="H61" s="33"/>
      <c r="I61" s="33"/>
      <c r="J61" s="49"/>
      <c r="K61" s="18"/>
      <c r="L61" s="80"/>
      <c r="M61" s="80"/>
      <c r="N61" s="56"/>
      <c r="O61" s="31"/>
      <c r="P61" s="33"/>
      <c r="Q61" s="33"/>
      <c r="R61" s="18"/>
      <c r="S61" s="18"/>
      <c r="T61" s="18"/>
      <c r="U61" s="18"/>
      <c r="V61" s="18"/>
      <c r="W61" s="18"/>
      <c r="X61" s="18"/>
    </row>
    <row r="62" spans="1:24" ht="6.75" customHeight="1">
      <c r="A62" s="12"/>
      <c r="B62" s="41" t="s">
        <v>68</v>
      </c>
      <c r="C62" s="65" t="s">
        <v>26</v>
      </c>
      <c r="D62" s="66"/>
      <c r="E62" s="69">
        <v>52</v>
      </c>
      <c r="F62" s="69">
        <v>60</v>
      </c>
      <c r="G62" s="70">
        <f t="shared" si="4"/>
        <v>112</v>
      </c>
      <c r="H62" s="33"/>
      <c r="I62" s="33"/>
      <c r="J62" s="49"/>
      <c r="K62" s="18"/>
      <c r="L62" s="80"/>
      <c r="M62" s="80"/>
      <c r="N62" s="53"/>
      <c r="O62" s="31"/>
      <c r="P62" s="33"/>
      <c r="Q62" s="33"/>
      <c r="R62" s="18"/>
      <c r="S62" s="18"/>
      <c r="T62" s="18"/>
      <c r="U62" s="18"/>
      <c r="V62" s="18"/>
      <c r="W62" s="18"/>
      <c r="X62" s="18"/>
    </row>
    <row r="63" spans="1:24" ht="6.75" customHeight="1">
      <c r="A63" s="12"/>
      <c r="B63" s="36" t="s">
        <v>42</v>
      </c>
      <c r="C63" s="66" t="s">
        <v>88</v>
      </c>
      <c r="D63" s="66"/>
      <c r="E63" s="71">
        <v>8</v>
      </c>
      <c r="F63" s="71">
        <v>56</v>
      </c>
      <c r="G63" s="70">
        <f t="shared" si="4"/>
        <v>64</v>
      </c>
      <c r="H63" s="31"/>
      <c r="I63" s="31"/>
      <c r="J63" s="49"/>
      <c r="K63" s="18"/>
      <c r="L63" s="78"/>
      <c r="M63" s="78"/>
      <c r="N63" s="53"/>
      <c r="O63" s="31"/>
      <c r="P63" s="31"/>
      <c r="Q63" s="31"/>
      <c r="R63" s="18"/>
      <c r="S63" s="18"/>
      <c r="T63" s="18"/>
      <c r="U63" s="18"/>
      <c r="V63" s="18"/>
      <c r="W63" s="18"/>
      <c r="X63" s="18"/>
    </row>
    <row r="64" spans="1:24" ht="6.75" customHeight="1">
      <c r="A64" s="12"/>
      <c r="B64" s="41" t="s">
        <v>16</v>
      </c>
      <c r="C64" s="65" t="s">
        <v>27</v>
      </c>
      <c r="D64" s="66"/>
      <c r="E64" s="69">
        <v>39</v>
      </c>
      <c r="F64" s="69">
        <v>42</v>
      </c>
      <c r="G64" s="70">
        <f t="shared" si="4"/>
        <v>81</v>
      </c>
      <c r="H64" s="34"/>
      <c r="I64" s="34"/>
      <c r="J64" s="49"/>
      <c r="K64" s="18"/>
      <c r="L64" s="78"/>
      <c r="M64" s="78"/>
      <c r="N64" s="53"/>
      <c r="O64" s="32"/>
      <c r="P64" s="34"/>
      <c r="Q64" s="34"/>
      <c r="R64" s="18"/>
      <c r="S64" s="18"/>
      <c r="T64" s="20"/>
      <c r="U64" s="18"/>
      <c r="V64" s="20"/>
      <c r="W64" s="18"/>
      <c r="X64" s="20"/>
    </row>
    <row r="65" spans="1:24" ht="6.75" customHeight="1">
      <c r="A65" s="12"/>
      <c r="B65" s="41" t="s">
        <v>69</v>
      </c>
      <c r="C65" s="65" t="s">
        <v>28</v>
      </c>
      <c r="D65" s="66"/>
      <c r="E65" s="69">
        <v>11</v>
      </c>
      <c r="F65" s="69">
        <v>19</v>
      </c>
      <c r="G65" s="70">
        <f t="shared" si="4"/>
        <v>30</v>
      </c>
      <c r="H65" s="34"/>
      <c r="I65" s="34"/>
      <c r="J65" s="49"/>
      <c r="K65" s="18"/>
      <c r="L65" s="78"/>
      <c r="M65" s="78"/>
      <c r="N65" s="53"/>
      <c r="O65" s="32"/>
      <c r="P65" s="34"/>
      <c r="Q65" s="34"/>
      <c r="R65" s="18"/>
      <c r="S65" s="18"/>
      <c r="T65" s="20"/>
      <c r="U65" s="18"/>
      <c r="V65" s="20"/>
      <c r="W65" s="18"/>
      <c r="X65" s="20"/>
    </row>
    <row r="66" spans="1:24" ht="6.75" customHeight="1">
      <c r="A66" s="12"/>
      <c r="B66" s="41" t="s">
        <v>70</v>
      </c>
      <c r="C66" s="65" t="s">
        <v>98</v>
      </c>
      <c r="D66" s="66"/>
      <c r="E66" s="69">
        <v>25</v>
      </c>
      <c r="F66" s="69">
        <v>11</v>
      </c>
      <c r="G66" s="70">
        <f t="shared" si="4"/>
        <v>36</v>
      </c>
      <c r="H66" s="33"/>
      <c r="I66" s="33"/>
      <c r="J66" s="49"/>
      <c r="K66" s="18"/>
      <c r="L66" s="78"/>
      <c r="M66" s="78"/>
      <c r="N66" s="53"/>
      <c r="O66" s="31"/>
      <c r="P66" s="33"/>
      <c r="Q66" s="33"/>
      <c r="R66" s="18"/>
      <c r="S66" s="18"/>
      <c r="T66" s="20"/>
      <c r="U66" s="18"/>
      <c r="V66" s="20"/>
      <c r="W66" s="18"/>
      <c r="X66" s="20"/>
    </row>
    <row r="67" spans="1:24" ht="6.75" customHeight="1">
      <c r="A67" s="12"/>
      <c r="B67" s="41" t="s">
        <v>71</v>
      </c>
      <c r="C67" s="65" t="s">
        <v>102</v>
      </c>
      <c r="D67" s="66"/>
      <c r="E67" s="69">
        <v>19</v>
      </c>
      <c r="F67" s="69">
        <v>25</v>
      </c>
      <c r="G67" s="70">
        <f t="shared" si="4"/>
        <v>44</v>
      </c>
      <c r="H67" s="33"/>
      <c r="I67" s="33"/>
      <c r="J67" s="49"/>
      <c r="K67" s="18"/>
      <c r="L67" s="78"/>
      <c r="M67" s="78"/>
      <c r="N67" s="53"/>
      <c r="O67" s="31"/>
      <c r="P67" s="33"/>
      <c r="Q67" s="33"/>
      <c r="R67" s="18"/>
      <c r="S67" s="18"/>
      <c r="T67" s="20"/>
      <c r="U67" s="18"/>
      <c r="V67" s="20"/>
      <c r="W67" s="18"/>
      <c r="X67" s="20"/>
    </row>
    <row r="68" spans="1:24" ht="6.75" customHeight="1">
      <c r="A68" s="12"/>
      <c r="B68" s="41" t="s">
        <v>73</v>
      </c>
      <c r="C68" s="65" t="s">
        <v>31</v>
      </c>
      <c r="D68" s="66"/>
      <c r="E68" s="69">
        <v>27</v>
      </c>
      <c r="F68" s="69">
        <v>13</v>
      </c>
      <c r="G68" s="70">
        <f t="shared" si="4"/>
        <v>40</v>
      </c>
      <c r="H68" s="33"/>
      <c r="I68" s="33"/>
      <c r="J68" s="49"/>
      <c r="K68" s="50"/>
      <c r="L68" s="51"/>
      <c r="M68" s="51"/>
      <c r="N68" s="53"/>
      <c r="O68" s="31"/>
      <c r="P68" s="33"/>
      <c r="Q68" s="33"/>
      <c r="R68" s="18"/>
      <c r="S68" s="18"/>
      <c r="T68" s="18"/>
      <c r="U68" s="18"/>
      <c r="V68" s="18"/>
      <c r="W68" s="18"/>
      <c r="X68" s="18"/>
    </row>
    <row r="69" spans="1:24" ht="6.75" customHeight="1">
      <c r="A69" s="12"/>
      <c r="B69" s="41" t="s">
        <v>75</v>
      </c>
      <c r="C69" s="65" t="s">
        <v>32</v>
      </c>
      <c r="D69" s="66"/>
      <c r="E69" s="69">
        <v>89</v>
      </c>
      <c r="F69" s="69">
        <v>69</v>
      </c>
      <c r="G69" s="70">
        <f t="shared" si="4"/>
        <v>158</v>
      </c>
      <c r="H69" s="33"/>
      <c r="I69" s="33"/>
      <c r="J69" s="49"/>
      <c r="K69" s="50"/>
      <c r="L69" s="51"/>
      <c r="M69" s="51"/>
      <c r="N69" s="53"/>
      <c r="O69" s="31"/>
      <c r="P69" s="33"/>
      <c r="Q69" s="33"/>
      <c r="R69" s="18"/>
      <c r="S69" s="18"/>
      <c r="T69" s="18"/>
      <c r="U69" s="18"/>
      <c r="V69" s="18"/>
      <c r="W69" s="18"/>
      <c r="X69" s="18"/>
    </row>
    <row r="70" spans="1:24" ht="6.75" customHeight="1">
      <c r="A70" s="12"/>
      <c r="B70" s="41" t="s">
        <v>25</v>
      </c>
      <c r="C70" s="66" t="s">
        <v>89</v>
      </c>
      <c r="D70" s="66"/>
      <c r="E70" s="71">
        <v>27</v>
      </c>
      <c r="F70" s="71">
        <v>58</v>
      </c>
      <c r="G70" s="70">
        <f t="shared" si="4"/>
        <v>85</v>
      </c>
      <c r="H70" s="33"/>
      <c r="I70" s="33"/>
      <c r="J70" s="49"/>
      <c r="K70" s="50"/>
      <c r="L70" s="51"/>
      <c r="M70" s="51"/>
      <c r="N70" s="53"/>
      <c r="O70" s="31"/>
      <c r="P70" s="33"/>
      <c r="Q70" s="33"/>
      <c r="R70" s="18"/>
      <c r="S70" s="18"/>
      <c r="T70" s="20"/>
      <c r="U70" s="18"/>
      <c r="V70" s="20"/>
      <c r="W70" s="18"/>
      <c r="X70" s="20"/>
    </row>
    <row r="71" spans="1:24" ht="6.75" customHeight="1">
      <c r="A71" s="12"/>
      <c r="B71" s="41" t="s">
        <v>29</v>
      </c>
      <c r="C71" s="65" t="s">
        <v>35</v>
      </c>
      <c r="D71" s="66"/>
      <c r="E71" s="69">
        <v>46</v>
      </c>
      <c r="F71" s="69">
        <v>34</v>
      </c>
      <c r="G71" s="70">
        <f t="shared" si="4"/>
        <v>80</v>
      </c>
      <c r="H71" s="33"/>
      <c r="I71" s="33"/>
      <c r="J71" s="52"/>
      <c r="K71" s="55"/>
      <c r="L71" s="53"/>
      <c r="M71" s="53"/>
      <c r="N71" s="53"/>
      <c r="O71" s="31"/>
      <c r="P71" s="33"/>
      <c r="Q71" s="33"/>
      <c r="R71" s="18"/>
      <c r="S71" s="18"/>
      <c r="T71" s="20"/>
      <c r="U71" s="18"/>
      <c r="V71" s="20"/>
      <c r="W71" s="18"/>
      <c r="X71" s="20"/>
    </row>
    <row r="72" spans="1:24" ht="6.75" customHeight="1">
      <c r="A72" s="12"/>
      <c r="B72" s="41" t="s">
        <v>76</v>
      </c>
      <c r="C72" s="65" t="s">
        <v>36</v>
      </c>
      <c r="D72" s="66"/>
      <c r="E72" s="69">
        <v>13</v>
      </c>
      <c r="F72" s="69">
        <v>35</v>
      </c>
      <c r="G72" s="70">
        <f t="shared" si="4"/>
        <v>48</v>
      </c>
      <c r="H72" s="33"/>
      <c r="I72" s="33"/>
      <c r="J72" s="49"/>
      <c r="K72" s="50"/>
      <c r="L72" s="51"/>
      <c r="M72" s="51"/>
      <c r="N72" s="53"/>
      <c r="O72" s="31"/>
      <c r="P72" s="33"/>
      <c r="Q72" s="33"/>
      <c r="R72" s="18"/>
      <c r="S72" s="18"/>
      <c r="T72" s="20"/>
      <c r="U72" s="18"/>
      <c r="V72" s="20"/>
      <c r="W72" s="18"/>
      <c r="X72" s="20"/>
    </row>
    <row r="73" spans="1:24" ht="6.75" customHeight="1">
      <c r="A73" s="12"/>
      <c r="B73" s="36" t="s">
        <v>42</v>
      </c>
      <c r="C73" s="66" t="s">
        <v>46</v>
      </c>
      <c r="D73" s="66"/>
      <c r="E73" s="69">
        <v>17</v>
      </c>
      <c r="F73" s="69">
        <v>101</v>
      </c>
      <c r="G73" s="70">
        <f t="shared" si="4"/>
        <v>118</v>
      </c>
      <c r="H73" s="31"/>
      <c r="I73" s="31"/>
      <c r="J73" s="49"/>
      <c r="K73" s="50"/>
      <c r="L73" s="51"/>
      <c r="M73" s="51"/>
      <c r="N73" s="53"/>
      <c r="O73" s="31"/>
      <c r="P73" s="31"/>
      <c r="Q73" s="31"/>
      <c r="R73" s="18"/>
      <c r="S73" s="18"/>
      <c r="T73" s="20"/>
      <c r="U73" s="18"/>
      <c r="V73" s="20"/>
      <c r="W73" s="18"/>
      <c r="X73" s="20"/>
    </row>
    <row r="74" spans="1:24" ht="6.75" customHeight="1">
      <c r="A74" s="12"/>
      <c r="B74" s="41" t="s">
        <v>17</v>
      </c>
      <c r="C74" s="65" t="s">
        <v>90</v>
      </c>
      <c r="D74" s="66"/>
      <c r="E74" s="69">
        <v>7</v>
      </c>
      <c r="F74" s="69">
        <v>15</v>
      </c>
      <c r="G74" s="70">
        <f t="shared" si="4"/>
        <v>22</v>
      </c>
      <c r="H74" s="33"/>
      <c r="I74" s="33"/>
      <c r="J74" s="49"/>
      <c r="K74" s="50"/>
      <c r="L74" s="51"/>
      <c r="M74" s="51"/>
      <c r="N74" s="53"/>
      <c r="O74" s="31"/>
      <c r="P74" s="33"/>
      <c r="Q74" s="33"/>
      <c r="R74" s="18"/>
      <c r="S74" s="18"/>
      <c r="T74" s="20"/>
      <c r="U74" s="18"/>
      <c r="V74" s="20"/>
      <c r="W74" s="18"/>
      <c r="X74" s="20"/>
    </row>
    <row r="75" spans="1:24" ht="6.75" customHeight="1">
      <c r="A75" s="12"/>
      <c r="B75" s="41" t="s">
        <v>77</v>
      </c>
      <c r="C75" s="65" t="s">
        <v>37</v>
      </c>
      <c r="D75" s="66"/>
      <c r="E75" s="69">
        <v>34</v>
      </c>
      <c r="F75" s="69">
        <v>53</v>
      </c>
      <c r="G75" s="70">
        <f t="shared" si="4"/>
        <v>87</v>
      </c>
      <c r="H75" s="33"/>
      <c r="I75" s="33"/>
      <c r="J75" s="52"/>
      <c r="K75" s="55"/>
      <c r="L75" s="53"/>
      <c r="M75" s="53"/>
      <c r="N75" s="53"/>
      <c r="O75" s="31"/>
      <c r="P75" s="33"/>
      <c r="Q75" s="33"/>
      <c r="R75" s="18"/>
      <c r="S75" s="18"/>
      <c r="T75" s="20"/>
      <c r="U75" s="18"/>
      <c r="V75" s="20"/>
      <c r="W75" s="18"/>
      <c r="X75" s="20"/>
    </row>
    <row r="76" spans="1:24" ht="6.75" customHeight="1">
      <c r="A76" s="12"/>
      <c r="B76" s="36" t="s">
        <v>42</v>
      </c>
      <c r="C76" s="65" t="s">
        <v>93</v>
      </c>
      <c r="D76" s="66"/>
      <c r="E76" s="69">
        <v>0</v>
      </c>
      <c r="F76" s="69">
        <v>0</v>
      </c>
      <c r="G76" s="70">
        <f t="shared" si="4"/>
        <v>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18"/>
      <c r="S76" s="18"/>
      <c r="T76" s="20"/>
      <c r="U76" s="18"/>
      <c r="V76" s="20"/>
      <c r="W76" s="18"/>
      <c r="X76" s="20"/>
    </row>
    <row r="77" spans="1:24" ht="6.75" customHeight="1">
      <c r="A77" s="12"/>
      <c r="B77" s="36" t="s">
        <v>78</v>
      </c>
      <c r="C77" s="65" t="s">
        <v>41</v>
      </c>
      <c r="D77" s="66"/>
      <c r="E77" s="69">
        <v>3</v>
      </c>
      <c r="F77" s="69">
        <v>49</v>
      </c>
      <c r="G77" s="70">
        <f t="shared" si="4"/>
        <v>52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18"/>
      <c r="S77" s="18"/>
      <c r="T77" s="18"/>
      <c r="U77" s="18"/>
      <c r="V77" s="18"/>
      <c r="W77" s="18"/>
      <c r="X77" s="18"/>
    </row>
    <row r="78" spans="1:24" ht="6.75" customHeight="1">
      <c r="A78" s="12"/>
      <c r="B78" s="36" t="s">
        <v>79</v>
      </c>
      <c r="C78" s="73" t="s">
        <v>42</v>
      </c>
      <c r="D78" s="74"/>
      <c r="E78" s="70">
        <f>SUM(E54:E77)</f>
        <v>569</v>
      </c>
      <c r="F78" s="70">
        <f>SUM(F54:F77)</f>
        <v>842</v>
      </c>
      <c r="G78" s="70">
        <f>SUM(G54:G77)</f>
        <v>1411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18"/>
      <c r="S78" s="18"/>
      <c r="T78" s="18"/>
      <c r="U78" s="18"/>
      <c r="V78" s="18"/>
      <c r="W78" s="18"/>
      <c r="X78" s="18"/>
    </row>
    <row r="79" spans="1:24" ht="6.75" customHeight="1">
      <c r="A79" s="12"/>
      <c r="B79" s="36" t="s">
        <v>80</v>
      </c>
      <c r="C79" s="66" t="s">
        <v>105</v>
      </c>
      <c r="D79" s="66"/>
      <c r="E79" s="71"/>
      <c r="F79" s="71"/>
      <c r="G79" s="72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18"/>
      <c r="S79" s="18"/>
      <c r="T79" s="18"/>
      <c r="U79" s="18"/>
      <c r="V79" s="18"/>
      <c r="W79" s="18"/>
      <c r="X79" s="18"/>
    </row>
    <row r="80" spans="1:24" ht="6.75" customHeight="1">
      <c r="A80" s="12"/>
      <c r="B80" s="36"/>
      <c r="C80" s="65" t="s">
        <v>91</v>
      </c>
      <c r="D80" s="66"/>
      <c r="E80" s="69">
        <v>3</v>
      </c>
      <c r="F80" s="69">
        <v>2</v>
      </c>
      <c r="G80" s="70">
        <f>SUM(E80+F80)</f>
        <v>5</v>
      </c>
      <c r="H80" s="35"/>
      <c r="I80" s="35"/>
      <c r="J80" s="35"/>
      <c r="K80" s="24"/>
      <c r="L80" s="35"/>
      <c r="M80" s="35"/>
      <c r="N80" s="35"/>
      <c r="O80" s="24"/>
      <c r="P80" s="35"/>
      <c r="Q80" s="35"/>
      <c r="R80" s="14"/>
      <c r="S80" s="18"/>
      <c r="T80" s="18"/>
      <c r="U80" s="18"/>
      <c r="V80" s="18"/>
      <c r="W80" s="18"/>
      <c r="X80" s="18"/>
    </row>
    <row r="81" spans="1:24" ht="7.5" customHeight="1">
      <c r="A81" s="24"/>
      <c r="B81" s="24"/>
      <c r="C81" s="65" t="s">
        <v>73</v>
      </c>
      <c r="D81" s="66"/>
      <c r="E81" s="69">
        <v>55</v>
      </c>
      <c r="F81" s="69">
        <v>20</v>
      </c>
      <c r="G81" s="70">
        <f>SUM(E81+F81)</f>
        <v>75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12"/>
      <c r="S81" s="18"/>
      <c r="T81" s="21"/>
      <c r="U81" s="14"/>
      <c r="V81" s="21"/>
      <c r="W81" s="14"/>
      <c r="X81" s="21"/>
    </row>
    <row r="82" spans="3:24" ht="7.5" customHeight="1">
      <c r="C82" s="65" t="s">
        <v>75</v>
      </c>
      <c r="D82" s="66"/>
      <c r="E82" s="69">
        <v>53</v>
      </c>
      <c r="F82" s="69">
        <v>22</v>
      </c>
      <c r="G82" s="70">
        <f>SUM(E82+F82)</f>
        <v>75</v>
      </c>
      <c r="R82" s="4"/>
      <c r="S82" s="18"/>
      <c r="T82" s="21"/>
      <c r="U82" s="14"/>
      <c r="V82" s="21"/>
      <c r="W82" s="14"/>
      <c r="X82" s="21"/>
    </row>
    <row r="83" spans="3:24" ht="7.5" customHeight="1">
      <c r="C83" s="73" t="s">
        <v>42</v>
      </c>
      <c r="D83" s="74"/>
      <c r="E83" s="70">
        <f>SUM(E79:E82)</f>
        <v>111</v>
      </c>
      <c r="F83" s="70">
        <f>SUM(F79:F82)</f>
        <v>44</v>
      </c>
      <c r="G83" s="70">
        <f>SUM(G79:G82)</f>
        <v>155</v>
      </c>
      <c r="R83" s="4"/>
      <c r="S83" s="18"/>
      <c r="T83" s="21"/>
      <c r="U83" s="14"/>
      <c r="V83" s="21"/>
      <c r="W83" s="14"/>
      <c r="X83" s="21"/>
    </row>
    <row r="84" spans="3:24" ht="7.5" customHeight="1">
      <c r="C84" s="66" t="s">
        <v>14</v>
      </c>
      <c r="D84" s="66"/>
      <c r="E84" s="71"/>
      <c r="F84" s="71"/>
      <c r="G84" s="72"/>
      <c r="R84" s="4"/>
      <c r="S84" s="18"/>
      <c r="T84" s="21"/>
      <c r="U84" s="14"/>
      <c r="V84" s="21"/>
      <c r="W84" s="14"/>
      <c r="X84" s="21"/>
    </row>
    <row r="85" spans="3:24" ht="7.5" customHeight="1">
      <c r="C85" s="65" t="s">
        <v>66</v>
      </c>
      <c r="D85" s="66"/>
      <c r="E85" s="69">
        <v>44</v>
      </c>
      <c r="F85" s="69">
        <v>44</v>
      </c>
      <c r="G85" s="70">
        <f>SUM(E85+F85)</f>
        <v>88</v>
      </c>
      <c r="R85" s="4"/>
      <c r="S85" s="18"/>
      <c r="T85" s="21"/>
      <c r="U85" s="14"/>
      <c r="V85" s="21"/>
      <c r="W85" s="14"/>
      <c r="X85" s="21"/>
    </row>
    <row r="86" spans="3:24" ht="7.5" customHeight="1">
      <c r="C86" s="65" t="s">
        <v>68</v>
      </c>
      <c r="D86" s="66"/>
      <c r="E86" s="69">
        <v>129</v>
      </c>
      <c r="F86" s="69">
        <v>172</v>
      </c>
      <c r="G86" s="70">
        <f>SUM(E86+F86)</f>
        <v>301</v>
      </c>
      <c r="R86" s="4"/>
      <c r="S86" s="18"/>
      <c r="T86" s="21"/>
      <c r="U86" s="14"/>
      <c r="V86" s="21"/>
      <c r="W86" s="14"/>
      <c r="X86" s="21"/>
    </row>
    <row r="87" spans="3:24" ht="7.5" customHeight="1">
      <c r="C87" s="73" t="s">
        <v>42</v>
      </c>
      <c r="D87" s="74"/>
      <c r="E87" s="70">
        <f>SUM(E84:E86)</f>
        <v>173</v>
      </c>
      <c r="F87" s="70">
        <f>SUM(F84:F86)</f>
        <v>216</v>
      </c>
      <c r="G87" s="70">
        <f>SUM(G84:G86)</f>
        <v>389</v>
      </c>
      <c r="R87" s="4"/>
      <c r="S87" s="18"/>
      <c r="T87" s="21"/>
      <c r="U87" s="14"/>
      <c r="V87" s="21"/>
      <c r="W87" s="14"/>
      <c r="X87" s="21"/>
    </row>
    <row r="88" spans="3:24" ht="7.5" customHeight="1">
      <c r="C88" s="65" t="s">
        <v>16</v>
      </c>
      <c r="D88" s="66"/>
      <c r="E88" s="71"/>
      <c r="F88" s="71"/>
      <c r="G88" s="72"/>
      <c r="R88" s="4"/>
      <c r="S88" s="18"/>
      <c r="T88" s="21"/>
      <c r="U88" s="14"/>
      <c r="V88" s="21"/>
      <c r="W88" s="14"/>
      <c r="X88" s="21"/>
    </row>
    <row r="89" spans="3:24" ht="7.5" customHeight="1">
      <c r="C89" s="65" t="s">
        <v>69</v>
      </c>
      <c r="D89" s="66"/>
      <c r="E89" s="71">
        <v>0</v>
      </c>
      <c r="F89" s="71">
        <v>4</v>
      </c>
      <c r="G89" s="70">
        <f aca="true" t="shared" si="5" ref="G89:G95">SUM(E89+F89)</f>
        <v>4</v>
      </c>
      <c r="R89" s="4"/>
      <c r="S89" s="18"/>
      <c r="T89" s="21"/>
      <c r="U89" s="14"/>
      <c r="V89" s="21"/>
      <c r="W89" s="14"/>
      <c r="X89" s="21"/>
    </row>
    <row r="90" spans="3:24" ht="7.5" customHeight="1">
      <c r="C90" s="65" t="s">
        <v>70</v>
      </c>
      <c r="D90" s="66"/>
      <c r="E90" s="69">
        <v>49</v>
      </c>
      <c r="F90" s="69">
        <v>67</v>
      </c>
      <c r="G90" s="70">
        <f t="shared" si="5"/>
        <v>116</v>
      </c>
      <c r="R90" s="4"/>
      <c r="S90" s="18"/>
      <c r="T90" s="21"/>
      <c r="U90" s="14"/>
      <c r="V90" s="21"/>
      <c r="W90" s="14"/>
      <c r="X90" s="21"/>
    </row>
    <row r="91" spans="3:24" ht="7.5" customHeight="1">
      <c r="C91" s="65" t="s">
        <v>71</v>
      </c>
      <c r="D91" s="66"/>
      <c r="E91" s="69">
        <v>33</v>
      </c>
      <c r="F91" s="69">
        <v>31</v>
      </c>
      <c r="G91" s="70">
        <f t="shared" si="5"/>
        <v>64</v>
      </c>
      <c r="R91" s="4"/>
      <c r="S91" s="18"/>
      <c r="T91" s="21"/>
      <c r="U91" s="14"/>
      <c r="V91" s="21"/>
      <c r="W91" s="14"/>
      <c r="X91" s="21"/>
    </row>
    <row r="92" spans="3:24" ht="7.5" customHeight="1">
      <c r="C92" s="65" t="s">
        <v>25</v>
      </c>
      <c r="D92" s="66"/>
      <c r="E92" s="69">
        <v>10</v>
      </c>
      <c r="F92" s="69">
        <v>6</v>
      </c>
      <c r="G92" s="70">
        <f t="shared" si="5"/>
        <v>16</v>
      </c>
      <c r="R92" s="4"/>
      <c r="S92" s="18"/>
      <c r="T92" s="21"/>
      <c r="U92" s="14"/>
      <c r="V92" s="21"/>
      <c r="W92" s="14"/>
      <c r="X92" s="21"/>
    </row>
    <row r="93" spans="3:24" ht="7.5" customHeight="1">
      <c r="C93" s="65" t="s">
        <v>34</v>
      </c>
      <c r="D93" s="66"/>
      <c r="E93" s="69">
        <v>59</v>
      </c>
      <c r="F93" s="69">
        <v>33</v>
      </c>
      <c r="G93" s="70">
        <f t="shared" si="5"/>
        <v>92</v>
      </c>
      <c r="R93" s="4"/>
      <c r="S93" s="18"/>
      <c r="T93" s="21"/>
      <c r="U93" s="14"/>
      <c r="V93" s="21"/>
      <c r="W93" s="14"/>
      <c r="X93" s="21"/>
    </row>
    <row r="94" spans="1:24" ht="7.5" customHeight="1">
      <c r="A94" s="24"/>
      <c r="B94" s="24"/>
      <c r="C94" s="65" t="s">
        <v>76</v>
      </c>
      <c r="D94" s="66"/>
      <c r="E94" s="69">
        <v>37</v>
      </c>
      <c r="F94" s="69">
        <v>15</v>
      </c>
      <c r="G94" s="70">
        <f>SUM(E94+F94)</f>
        <v>52</v>
      </c>
      <c r="H94" s="24"/>
      <c r="I94" s="24"/>
      <c r="J94" s="24"/>
      <c r="K94" s="24"/>
      <c r="R94" s="4"/>
      <c r="S94" s="18"/>
      <c r="T94" s="21"/>
      <c r="U94" s="14"/>
      <c r="V94" s="21"/>
      <c r="W94" s="14"/>
      <c r="X94" s="21"/>
    </row>
    <row r="95" spans="3:24" ht="7.5" customHeight="1">
      <c r="C95" s="65" t="s">
        <v>92</v>
      </c>
      <c r="D95" s="66"/>
      <c r="E95" s="69">
        <v>20</v>
      </c>
      <c r="F95" s="69">
        <v>11</v>
      </c>
      <c r="G95" s="70">
        <f t="shared" si="5"/>
        <v>31</v>
      </c>
      <c r="R95" s="4"/>
      <c r="S95" s="18"/>
      <c r="T95" s="21"/>
      <c r="U95" s="14"/>
      <c r="V95" s="21"/>
      <c r="W95" s="14"/>
      <c r="X95" s="21"/>
    </row>
    <row r="96" spans="3:24" ht="7.5" customHeight="1">
      <c r="C96" s="73" t="s">
        <v>42</v>
      </c>
      <c r="D96" s="74"/>
      <c r="E96" s="70">
        <f>SUM(E89:E95)</f>
        <v>208</v>
      </c>
      <c r="F96" s="70">
        <f>SUM(F89:F95)</f>
        <v>167</v>
      </c>
      <c r="G96" s="70">
        <f>SUM(G89:G95)</f>
        <v>375</v>
      </c>
      <c r="R96" s="4"/>
      <c r="S96" s="18"/>
      <c r="T96" s="21"/>
      <c r="U96" s="14"/>
      <c r="V96" s="21"/>
      <c r="W96" s="14"/>
      <c r="X96" s="21"/>
    </row>
    <row r="97" spans="3:24" ht="7.5" customHeight="1">
      <c r="C97" s="65" t="s">
        <v>17</v>
      </c>
      <c r="D97" s="66"/>
      <c r="E97" s="69">
        <v>459</v>
      </c>
      <c r="F97" s="69">
        <v>227</v>
      </c>
      <c r="G97" s="70">
        <f>SUM(E97+F97)</f>
        <v>686</v>
      </c>
      <c r="R97" s="4"/>
      <c r="S97" s="18"/>
      <c r="T97" s="21"/>
      <c r="U97" s="14"/>
      <c r="V97" s="21"/>
      <c r="W97" s="14"/>
      <c r="X97" s="21"/>
    </row>
    <row r="98" spans="3:24" ht="7.5" customHeight="1">
      <c r="C98" s="73" t="s">
        <v>78</v>
      </c>
      <c r="D98" s="74"/>
      <c r="E98" s="70">
        <f>E78+E21+E22+E36+E44+E52+E87+E96+E97+E83</f>
        <v>1940</v>
      </c>
      <c r="F98" s="70">
        <f>F78+F21+F22+F36+F44+F52+F87+F96+F97+F83</f>
        <v>2629</v>
      </c>
      <c r="G98" s="70">
        <f>G78+G21+G22+G36+G44+G52+G87+G96+G97+G83</f>
        <v>4569</v>
      </c>
      <c r="R98" s="4"/>
      <c r="S98" s="18"/>
      <c r="T98" s="21"/>
      <c r="U98" s="14"/>
      <c r="V98" s="21"/>
      <c r="W98" s="14"/>
      <c r="X98" s="21"/>
    </row>
    <row r="99" spans="3:24" ht="7.5" customHeight="1">
      <c r="C99" s="73" t="s">
        <v>79</v>
      </c>
      <c r="D99" s="74"/>
      <c r="E99" s="82">
        <f>SUM(E98/G98)</f>
        <v>0.42460056905230903</v>
      </c>
      <c r="F99" s="82">
        <f>SUM(F98/G98)</f>
        <v>0.575399430947691</v>
      </c>
      <c r="G99" s="82">
        <f>SUM(E99:F99)</f>
        <v>1</v>
      </c>
      <c r="R99" s="4"/>
      <c r="S99" s="18"/>
      <c r="T99" s="21"/>
      <c r="U99" s="14"/>
      <c r="V99" s="21"/>
      <c r="W99" s="14"/>
      <c r="X99" s="21"/>
    </row>
    <row r="100" spans="3:24" ht="7.5" customHeight="1">
      <c r="C100" s="73" t="s">
        <v>103</v>
      </c>
      <c r="D100" s="74"/>
      <c r="E100" s="70">
        <f>E17+E98</f>
        <v>11935</v>
      </c>
      <c r="F100" s="70">
        <f>F17+F98</f>
        <v>17534</v>
      </c>
      <c r="G100" s="70">
        <f>G17+G98</f>
        <v>29469</v>
      </c>
      <c r="R100" s="4"/>
      <c r="S100" s="18"/>
      <c r="T100" s="21"/>
      <c r="U100" s="14"/>
      <c r="V100" s="21"/>
      <c r="W100" s="14"/>
      <c r="X100" s="21"/>
    </row>
    <row r="101" spans="3:24" ht="7.5" customHeight="1">
      <c r="C101" s="83" t="s">
        <v>80</v>
      </c>
      <c r="D101" s="84" t="s">
        <v>104</v>
      </c>
      <c r="E101" s="85">
        <f>SUM(E100/G100)</f>
        <v>0.4050018663680478</v>
      </c>
      <c r="F101" s="85">
        <f>SUM(F100/G100)</f>
        <v>0.5949981336319522</v>
      </c>
      <c r="G101" s="85">
        <f>SUM(E101:F101)</f>
        <v>1</v>
      </c>
      <c r="R101" s="4"/>
      <c r="S101" s="18"/>
      <c r="T101" s="21"/>
      <c r="U101" s="14"/>
      <c r="V101" s="21"/>
      <c r="W101" s="14"/>
      <c r="X101" s="21"/>
    </row>
    <row r="102" spans="3:24" ht="7.5" customHeight="1">
      <c r="C102" s="73"/>
      <c r="D102" s="74"/>
      <c r="E102" s="70"/>
      <c r="F102" s="70"/>
      <c r="G102" s="70"/>
      <c r="R102" s="4"/>
      <c r="S102" s="18"/>
      <c r="T102" s="21"/>
      <c r="U102" s="14"/>
      <c r="V102" s="21"/>
      <c r="W102" s="14"/>
      <c r="X102" s="21"/>
    </row>
    <row r="103" spans="3:24" ht="7.5" customHeight="1">
      <c r="C103" s="73"/>
      <c r="D103" s="74"/>
      <c r="E103" s="70"/>
      <c r="F103" s="70"/>
      <c r="G103" s="70"/>
      <c r="R103" s="4"/>
      <c r="S103" s="18"/>
      <c r="T103" s="21"/>
      <c r="U103" s="14"/>
      <c r="V103" s="21"/>
      <c r="W103" s="14"/>
      <c r="X103" s="21"/>
    </row>
    <row r="104" spans="3:24" ht="7.5" customHeight="1">
      <c r="C104" s="73"/>
      <c r="D104" s="74"/>
      <c r="E104" s="70"/>
      <c r="F104" s="70"/>
      <c r="G104" s="70"/>
      <c r="R104" s="4"/>
      <c r="S104" s="18"/>
      <c r="T104" s="21"/>
      <c r="U104" s="14"/>
      <c r="V104" s="21"/>
      <c r="W104" s="14"/>
      <c r="X104" s="21"/>
    </row>
    <row r="105" spans="3:24" ht="7.5" customHeight="1">
      <c r="C105" s="73"/>
      <c r="D105" s="74"/>
      <c r="E105" s="70"/>
      <c r="F105" s="70"/>
      <c r="G105" s="70"/>
      <c r="R105" s="4"/>
      <c r="S105" s="18"/>
      <c r="T105" s="21"/>
      <c r="U105" s="14"/>
      <c r="V105" s="21"/>
      <c r="W105" s="14"/>
      <c r="X105" s="21"/>
    </row>
    <row r="106" spans="3:24" ht="7.5" customHeight="1">
      <c r="C106" s="73"/>
      <c r="D106" s="74"/>
      <c r="E106" s="70"/>
      <c r="F106" s="70"/>
      <c r="G106" s="70"/>
      <c r="R106" s="4"/>
      <c r="S106" s="18"/>
      <c r="T106" s="21"/>
      <c r="U106" s="14"/>
      <c r="V106" s="21"/>
      <c r="W106" s="14"/>
      <c r="X106" s="21"/>
    </row>
    <row r="107" spans="3:24" ht="7.5" customHeight="1">
      <c r="C107" s="73"/>
      <c r="D107" s="74"/>
      <c r="E107" s="70"/>
      <c r="F107" s="70"/>
      <c r="G107" s="70"/>
      <c r="R107" s="4"/>
      <c r="S107" s="18"/>
      <c r="T107" s="21"/>
      <c r="U107" s="14"/>
      <c r="V107" s="21"/>
      <c r="W107" s="14"/>
      <c r="X107" s="21"/>
    </row>
    <row r="108" spans="3:24" ht="7.5" customHeight="1">
      <c r="C108" s="73"/>
      <c r="D108" s="74"/>
      <c r="E108" s="70"/>
      <c r="F108" s="70"/>
      <c r="G108" s="70"/>
      <c r="R108" s="4"/>
      <c r="S108" s="18"/>
      <c r="T108" s="21"/>
      <c r="U108" s="14"/>
      <c r="V108" s="21"/>
      <c r="W108" s="14"/>
      <c r="X108" s="21"/>
    </row>
    <row r="109" spans="3:24" ht="7.5" customHeight="1">
      <c r="C109" s="73"/>
      <c r="D109" s="74"/>
      <c r="E109" s="70"/>
      <c r="F109" s="70"/>
      <c r="G109" s="70"/>
      <c r="R109" s="4"/>
      <c r="S109" s="18"/>
      <c r="T109" s="21"/>
      <c r="U109" s="14"/>
      <c r="V109" s="21"/>
      <c r="W109" s="14"/>
      <c r="X109" s="21"/>
    </row>
    <row r="110" spans="3:24" ht="7.5" customHeight="1">
      <c r="C110" s="73"/>
      <c r="D110" s="74"/>
      <c r="E110" s="70"/>
      <c r="F110" s="70"/>
      <c r="G110" s="70"/>
      <c r="R110" s="4"/>
      <c r="S110" s="18"/>
      <c r="T110" s="21"/>
      <c r="U110" s="14"/>
      <c r="V110" s="21"/>
      <c r="W110" s="14"/>
      <c r="X110" s="21"/>
    </row>
    <row r="111" spans="3:24" ht="7.5" customHeight="1">
      <c r="C111" s="73"/>
      <c r="D111" s="74"/>
      <c r="E111" s="70"/>
      <c r="F111" s="70"/>
      <c r="G111" s="70"/>
      <c r="R111" s="4"/>
      <c r="S111" s="18"/>
      <c r="T111" s="21"/>
      <c r="U111" s="14"/>
      <c r="V111" s="21"/>
      <c r="W111" s="14"/>
      <c r="X111" s="21"/>
    </row>
    <row r="112" spans="3:24" ht="7.5" customHeight="1">
      <c r="C112" s="73"/>
      <c r="D112" s="74"/>
      <c r="E112" s="70"/>
      <c r="F112" s="70"/>
      <c r="G112" s="70"/>
      <c r="R112" s="4"/>
      <c r="S112" s="18"/>
      <c r="T112" s="21"/>
      <c r="U112" s="14"/>
      <c r="V112" s="21"/>
      <c r="W112" s="14"/>
      <c r="X112" s="21"/>
    </row>
    <row r="113" spans="3:24" ht="7.5" customHeight="1">
      <c r="C113" s="73"/>
      <c r="D113" s="74"/>
      <c r="E113" s="70"/>
      <c r="F113" s="70"/>
      <c r="G113" s="70"/>
      <c r="R113" s="4"/>
      <c r="S113" s="18"/>
      <c r="T113" s="21"/>
      <c r="U113" s="14"/>
      <c r="V113" s="21"/>
      <c r="W113" s="14"/>
      <c r="X113" s="21"/>
    </row>
    <row r="114" spans="3:24" ht="7.5" customHeight="1">
      <c r="C114" s="73"/>
      <c r="D114" s="74"/>
      <c r="E114" s="70"/>
      <c r="F114" s="70"/>
      <c r="G114" s="70"/>
      <c r="R114" s="4"/>
      <c r="S114" s="18"/>
      <c r="T114" s="21"/>
      <c r="U114" s="14"/>
      <c r="V114" s="21"/>
      <c r="W114" s="14"/>
      <c r="X114" s="21"/>
    </row>
    <row r="115" spans="3:24" ht="7.5" customHeight="1">
      <c r="C115" s="73"/>
      <c r="D115" s="74"/>
      <c r="E115" s="70"/>
      <c r="F115" s="70"/>
      <c r="G115" s="70"/>
      <c r="R115" s="4"/>
      <c r="S115" s="18"/>
      <c r="T115" s="21"/>
      <c r="U115" s="14"/>
      <c r="V115" s="21"/>
      <c r="W115" s="14"/>
      <c r="X115" s="21"/>
    </row>
    <row r="116" spans="3:24" ht="7.5" customHeight="1">
      <c r="C116" s="73"/>
      <c r="D116" s="74"/>
      <c r="E116" s="70"/>
      <c r="F116" s="70"/>
      <c r="G116" s="70"/>
      <c r="R116" s="4"/>
      <c r="S116" s="18"/>
      <c r="T116" s="21"/>
      <c r="U116" s="14"/>
      <c r="V116" s="21"/>
      <c r="W116" s="14"/>
      <c r="X116" s="21"/>
    </row>
    <row r="117" spans="3:24" ht="7.5" customHeight="1">
      <c r="C117" s="73"/>
      <c r="D117" s="74"/>
      <c r="E117" s="70"/>
      <c r="F117" s="70"/>
      <c r="G117" s="70"/>
      <c r="R117" s="4"/>
      <c r="S117" s="18"/>
      <c r="T117" s="21"/>
      <c r="U117" s="14"/>
      <c r="V117" s="21"/>
      <c r="W117" s="14"/>
      <c r="X117" s="21"/>
    </row>
    <row r="118" spans="3:24" ht="7.5" customHeight="1">
      <c r="C118" s="73"/>
      <c r="D118" s="74"/>
      <c r="E118" s="70"/>
      <c r="F118" s="70"/>
      <c r="G118" s="70"/>
      <c r="R118" s="4"/>
      <c r="S118" s="18"/>
      <c r="T118" s="21"/>
      <c r="U118" s="14"/>
      <c r="V118" s="21"/>
      <c r="W118" s="14"/>
      <c r="X118" s="21"/>
    </row>
    <row r="119" spans="3:24" ht="7.5" customHeight="1">
      <c r="C119" s="73"/>
      <c r="D119" s="74"/>
      <c r="E119" s="70"/>
      <c r="F119" s="70"/>
      <c r="G119" s="70"/>
      <c r="R119" s="4"/>
      <c r="S119" s="18"/>
      <c r="T119" s="21"/>
      <c r="U119" s="14"/>
      <c r="V119" s="21"/>
      <c r="W119" s="14"/>
      <c r="X119" s="21"/>
    </row>
    <row r="120" spans="3:24" ht="7.5" customHeight="1">
      <c r="C120" s="73"/>
      <c r="D120" s="74"/>
      <c r="E120" s="70"/>
      <c r="F120" s="70"/>
      <c r="G120" s="70"/>
      <c r="R120" s="4"/>
      <c r="S120" s="18"/>
      <c r="T120" s="21"/>
      <c r="U120" s="14"/>
      <c r="V120" s="21"/>
      <c r="W120" s="14"/>
      <c r="X120" s="21"/>
    </row>
    <row r="121" spans="3:24" ht="7.5" customHeight="1">
      <c r="C121" s="73"/>
      <c r="D121" s="74"/>
      <c r="E121" s="70"/>
      <c r="F121" s="70"/>
      <c r="G121" s="70"/>
      <c r="R121" s="4"/>
      <c r="S121" s="18"/>
      <c r="T121" s="21"/>
      <c r="U121" s="14"/>
      <c r="V121" s="21"/>
      <c r="W121" s="14"/>
      <c r="X121" s="21"/>
    </row>
    <row r="122" spans="3:24" ht="7.5" customHeight="1">
      <c r="C122" s="73"/>
      <c r="D122" s="74"/>
      <c r="E122" s="70"/>
      <c r="F122" s="70"/>
      <c r="G122" s="70"/>
      <c r="R122" s="4"/>
      <c r="S122" s="18"/>
      <c r="T122" s="21"/>
      <c r="U122" s="14"/>
      <c r="V122" s="21"/>
      <c r="W122" s="14"/>
      <c r="X122" s="21"/>
    </row>
    <row r="123" spans="3:24" ht="7.5" customHeight="1">
      <c r="C123" s="73"/>
      <c r="D123" s="74"/>
      <c r="E123" s="70"/>
      <c r="F123" s="70"/>
      <c r="G123" s="70"/>
      <c r="R123" s="4"/>
      <c r="S123" s="18"/>
      <c r="T123" s="21"/>
      <c r="U123" s="14"/>
      <c r="V123" s="21"/>
      <c r="W123" s="14"/>
      <c r="X123" s="21"/>
    </row>
    <row r="124" spans="3:24" ht="7.5" customHeight="1">
      <c r="C124" s="73"/>
      <c r="D124" s="74"/>
      <c r="E124" s="70"/>
      <c r="F124" s="70"/>
      <c r="G124" s="70"/>
      <c r="R124" s="4"/>
      <c r="S124" s="18"/>
      <c r="T124" s="21"/>
      <c r="U124" s="14"/>
      <c r="V124" s="21"/>
      <c r="W124" s="14"/>
      <c r="X124" s="21"/>
    </row>
    <row r="125" spans="3:24" ht="7.5" customHeight="1">
      <c r="C125" s="73"/>
      <c r="D125" s="74"/>
      <c r="E125" s="70"/>
      <c r="F125" s="70"/>
      <c r="G125" s="70"/>
      <c r="R125" s="4"/>
      <c r="S125" s="18"/>
      <c r="T125" s="21"/>
      <c r="U125" s="14"/>
      <c r="V125" s="21"/>
      <c r="W125" s="14"/>
      <c r="X125" s="21"/>
    </row>
    <row r="126" spans="3:24" ht="7.5" customHeight="1">
      <c r="C126" s="73"/>
      <c r="D126" s="74"/>
      <c r="E126" s="70"/>
      <c r="F126" s="70"/>
      <c r="G126" s="70"/>
      <c r="R126" s="4"/>
      <c r="S126" s="18"/>
      <c r="T126" s="21"/>
      <c r="U126" s="14"/>
      <c r="V126" s="21"/>
      <c r="W126" s="14"/>
      <c r="X126" s="21"/>
    </row>
    <row r="127" spans="3:24" ht="7.5" customHeight="1">
      <c r="C127" s="73"/>
      <c r="D127" s="74"/>
      <c r="E127" s="70"/>
      <c r="F127" s="70"/>
      <c r="G127" s="70"/>
      <c r="R127" s="4"/>
      <c r="S127" s="18"/>
      <c r="T127" s="21"/>
      <c r="U127" s="14"/>
      <c r="V127" s="21"/>
      <c r="W127" s="14"/>
      <c r="X127" s="21"/>
    </row>
    <row r="128" spans="3:24" ht="7.5" customHeight="1">
      <c r="C128" s="73"/>
      <c r="D128" s="74"/>
      <c r="E128" s="70"/>
      <c r="F128" s="70"/>
      <c r="G128" s="70"/>
      <c r="R128" s="4"/>
      <c r="S128" s="18"/>
      <c r="T128" s="21"/>
      <c r="U128" s="14"/>
      <c r="V128" s="21"/>
      <c r="W128" s="14"/>
      <c r="X128" s="21"/>
    </row>
    <row r="129" spans="3:24" ht="7.5" customHeight="1">
      <c r="C129" s="73"/>
      <c r="D129" s="74"/>
      <c r="E129" s="70"/>
      <c r="F129" s="70"/>
      <c r="G129" s="70"/>
      <c r="R129" s="4"/>
      <c r="S129" s="18"/>
      <c r="T129" s="21"/>
      <c r="U129" s="14"/>
      <c r="V129" s="21"/>
      <c r="W129" s="14"/>
      <c r="X129" s="21"/>
    </row>
    <row r="130" spans="3:24" ht="7.5" customHeight="1">
      <c r="C130" s="73"/>
      <c r="D130" s="74"/>
      <c r="E130" s="70"/>
      <c r="F130" s="70"/>
      <c r="G130" s="70"/>
      <c r="R130" s="4"/>
      <c r="S130" s="18"/>
      <c r="T130" s="21"/>
      <c r="U130" s="14"/>
      <c r="V130" s="21"/>
      <c r="W130" s="14"/>
      <c r="X130" s="21"/>
    </row>
    <row r="131" spans="3:24" ht="7.5" customHeight="1">
      <c r="C131" s="73"/>
      <c r="D131" s="74"/>
      <c r="E131" s="70"/>
      <c r="F131" s="70"/>
      <c r="G131" s="70"/>
      <c r="R131" s="4"/>
      <c r="S131" s="18"/>
      <c r="T131" s="21"/>
      <c r="U131" s="14"/>
      <c r="V131" s="21"/>
      <c r="W131" s="14"/>
      <c r="X131" s="21"/>
    </row>
    <row r="132" spans="3:24" ht="7.5" customHeight="1">
      <c r="C132" s="73"/>
      <c r="D132" s="74"/>
      <c r="E132" s="70"/>
      <c r="F132" s="70"/>
      <c r="G132" s="70"/>
      <c r="R132" s="4"/>
      <c r="S132" s="18"/>
      <c r="T132" s="21"/>
      <c r="U132" s="14"/>
      <c r="V132" s="21"/>
      <c r="W132" s="14"/>
      <c r="X132" s="21"/>
    </row>
    <row r="133" spans="1:22" ht="79.5" customHeight="1" thickBot="1">
      <c r="A133" s="57" t="str">
        <f>A1</f>
        <v>Fact Book</v>
      </c>
      <c r="B133" s="57"/>
      <c r="C133" s="58"/>
      <c r="D133" s="58"/>
      <c r="E133" s="58"/>
      <c r="F133" s="58"/>
      <c r="G133" s="58"/>
      <c r="H133" s="44"/>
      <c r="I133" s="44"/>
      <c r="J133" s="44"/>
      <c r="K133" s="44"/>
      <c r="L133" s="44"/>
      <c r="M133" s="44"/>
      <c r="N133" s="44"/>
      <c r="O133" s="47" t="str">
        <f>P1</f>
        <v>2013-2014</v>
      </c>
      <c r="P133" s="47"/>
      <c r="Q133" s="45"/>
      <c r="R133" s="46"/>
      <c r="S133" s="44"/>
      <c r="T133" s="4"/>
      <c r="U133" s="4"/>
      <c r="V133" s="4"/>
    </row>
    <row r="134" spans="1:22" ht="24.75" customHeight="1">
      <c r="A134" s="60" t="s">
        <v>1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4"/>
      <c r="U134" s="4"/>
      <c r="V134" s="4"/>
    </row>
    <row r="135" spans="1:22" ht="12">
      <c r="A135" s="4"/>
      <c r="B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0" ht="24.75" customHeight="1">
      <c r="A136" s="23"/>
      <c r="B136" s="9"/>
      <c r="C136" s="59"/>
      <c r="D136" s="59"/>
      <c r="E136" s="59"/>
      <c r="F136" s="59"/>
      <c r="G136" s="59"/>
      <c r="H136" s="9"/>
      <c r="I136" s="9"/>
      <c r="J136" s="9"/>
      <c r="K136" s="9"/>
      <c r="L136" s="9"/>
      <c r="M136" s="9"/>
      <c r="N136" s="42"/>
      <c r="O136" s="9"/>
      <c r="P136" s="9"/>
      <c r="Q136" s="9"/>
      <c r="R136" s="9"/>
      <c r="S136" s="10"/>
      <c r="T136" s="4"/>
    </row>
    <row r="137" spans="1:20" ht="12">
      <c r="A137" s="11"/>
      <c r="B137" s="12"/>
      <c r="C137" s="24"/>
      <c r="D137" s="24"/>
      <c r="E137" s="24"/>
      <c r="F137" s="24"/>
      <c r="G137" s="2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3"/>
      <c r="T137" s="4"/>
    </row>
    <row r="138" spans="1:20" ht="12">
      <c r="A138" s="11"/>
      <c r="B138" s="12"/>
      <c r="C138" s="24"/>
      <c r="D138" s="24"/>
      <c r="E138" s="24"/>
      <c r="F138" s="24"/>
      <c r="G138" s="2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3"/>
      <c r="T138" s="4"/>
    </row>
    <row r="139" spans="1:20" ht="12">
      <c r="A139" s="11"/>
      <c r="B139" s="12"/>
      <c r="C139" s="24"/>
      <c r="D139" s="24"/>
      <c r="E139" s="24"/>
      <c r="F139" s="24"/>
      <c r="G139" s="2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3"/>
      <c r="T139" s="4"/>
    </row>
    <row r="140" spans="1:20" ht="12">
      <c r="A140" s="11"/>
      <c r="B140" s="12"/>
      <c r="C140" s="24"/>
      <c r="D140" s="24"/>
      <c r="E140" s="24"/>
      <c r="F140" s="24"/>
      <c r="G140" s="2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3"/>
      <c r="T140" s="4"/>
    </row>
    <row r="141" spans="1:20" ht="12">
      <c r="A141" s="11"/>
      <c r="B141" s="12"/>
      <c r="C141" s="24"/>
      <c r="D141" s="24"/>
      <c r="E141" s="24"/>
      <c r="F141" s="24"/>
      <c r="G141" s="2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3"/>
      <c r="T141" s="4"/>
    </row>
    <row r="142" spans="1:20" ht="12">
      <c r="A142" s="11"/>
      <c r="B142" s="12"/>
      <c r="C142" s="24"/>
      <c r="D142" s="24"/>
      <c r="E142" s="24"/>
      <c r="F142" s="24"/>
      <c r="G142" s="2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3"/>
      <c r="T142" s="4"/>
    </row>
    <row r="143" spans="1:20" ht="12">
      <c r="A143" s="11"/>
      <c r="B143" s="12"/>
      <c r="C143" s="24"/>
      <c r="D143" s="24"/>
      <c r="E143" s="24"/>
      <c r="F143" s="24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3"/>
      <c r="T143" s="4"/>
    </row>
    <row r="144" spans="1:20" ht="12">
      <c r="A144" s="11"/>
      <c r="B144" s="12"/>
      <c r="C144" s="24"/>
      <c r="D144" s="24"/>
      <c r="E144" s="24"/>
      <c r="F144" s="24"/>
      <c r="G144" s="2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3"/>
      <c r="T144" s="4"/>
    </row>
    <row r="145" spans="1:20" ht="12">
      <c r="A145" s="11"/>
      <c r="B145" s="12"/>
      <c r="C145" s="24"/>
      <c r="D145" s="24"/>
      <c r="E145" s="24"/>
      <c r="F145" s="24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3"/>
      <c r="T145" s="4"/>
    </row>
    <row r="146" spans="1:20" ht="12">
      <c r="A146" s="11"/>
      <c r="B146" s="12"/>
      <c r="C146" s="24"/>
      <c r="D146" s="24"/>
      <c r="E146" s="24"/>
      <c r="F146" s="24"/>
      <c r="G146" s="2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3"/>
      <c r="T146" s="4"/>
    </row>
    <row r="147" spans="1:20" ht="12">
      <c r="A147" s="11"/>
      <c r="B147" s="12"/>
      <c r="C147" s="24"/>
      <c r="D147" s="24"/>
      <c r="E147" s="24"/>
      <c r="F147" s="24"/>
      <c r="G147" s="2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3"/>
      <c r="T147" s="4"/>
    </row>
    <row r="148" spans="1:20" ht="12">
      <c r="A148" s="11"/>
      <c r="B148" s="12"/>
      <c r="C148" s="24"/>
      <c r="D148" s="24"/>
      <c r="E148" s="24"/>
      <c r="F148" s="24"/>
      <c r="G148" s="2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3"/>
      <c r="T148" s="4"/>
    </row>
    <row r="149" spans="1:20" ht="12">
      <c r="A149" s="11"/>
      <c r="B149" s="12"/>
      <c r="C149" s="24"/>
      <c r="D149" s="24"/>
      <c r="E149" s="24"/>
      <c r="F149" s="24"/>
      <c r="G149" s="2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3"/>
      <c r="T149" s="4"/>
    </row>
    <row r="150" spans="1:22" ht="12">
      <c r="A150" s="11"/>
      <c r="B150" s="12"/>
      <c r="C150" s="24"/>
      <c r="D150" s="24"/>
      <c r="E150" s="24"/>
      <c r="F150" s="24"/>
      <c r="G150" s="2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3"/>
      <c r="T150" s="4"/>
      <c r="U150" s="7"/>
      <c r="V150" s="4"/>
    </row>
    <row r="151" spans="1:22" ht="12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3"/>
      <c r="T151" s="4"/>
      <c r="U151" s="8"/>
      <c r="V151" s="5"/>
    </row>
    <row r="152" spans="1:22" ht="12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3"/>
      <c r="T152" s="4"/>
      <c r="U152" s="8"/>
      <c r="V152" s="5"/>
    </row>
    <row r="153" spans="1:22" ht="12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3"/>
      <c r="T153" s="4"/>
      <c r="U153" s="8"/>
      <c r="V153" s="5"/>
    </row>
    <row r="154" spans="1:22" ht="12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3"/>
      <c r="T154" s="4"/>
      <c r="U154" s="8"/>
      <c r="V154" s="5"/>
    </row>
    <row r="155" spans="1:22" ht="12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3"/>
      <c r="T155" s="4"/>
      <c r="U155" s="8"/>
      <c r="V155" s="5"/>
    </row>
    <row r="156" spans="1:22" ht="12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3"/>
      <c r="T156" s="4"/>
      <c r="U156" s="8"/>
      <c r="V156" s="5"/>
    </row>
    <row r="157" spans="1:22" ht="12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3"/>
      <c r="T157" s="4"/>
      <c r="U157" s="8"/>
      <c r="V157" s="5"/>
    </row>
    <row r="158" spans="1:22" ht="12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3"/>
      <c r="T158" s="4"/>
      <c r="U158" s="8"/>
      <c r="V158" s="5"/>
    </row>
    <row r="159" spans="1:22" ht="12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3"/>
      <c r="T159" s="4"/>
      <c r="U159" s="8"/>
      <c r="V159" s="5"/>
    </row>
    <row r="160" spans="1:22" ht="12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3"/>
      <c r="T160" s="4"/>
      <c r="U160" s="8"/>
      <c r="V160" s="5"/>
    </row>
    <row r="161" spans="1:22" ht="12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3"/>
      <c r="T161" s="4"/>
      <c r="U161" s="8"/>
      <c r="V161" s="5"/>
    </row>
    <row r="162" spans="1:22" ht="12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3"/>
      <c r="T162" s="4"/>
      <c r="U162" s="8"/>
      <c r="V162" s="5"/>
    </row>
    <row r="163" spans="1:22" ht="12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3"/>
      <c r="T163" s="4"/>
      <c r="U163" s="8"/>
      <c r="V163" s="5"/>
    </row>
    <row r="164" spans="1:22" ht="12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3"/>
      <c r="T164" s="4"/>
      <c r="U164" s="8"/>
      <c r="V164" s="5"/>
    </row>
    <row r="165" spans="1:22" ht="12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3"/>
      <c r="T165" s="4"/>
      <c r="U165" s="8"/>
      <c r="V165" s="5"/>
    </row>
    <row r="166" spans="1:20" ht="12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3"/>
      <c r="T166" s="4"/>
    </row>
    <row r="167" spans="1:20" ht="12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3"/>
      <c r="T167" s="4"/>
    </row>
    <row r="168" spans="1:20" ht="12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3"/>
      <c r="T168" s="4"/>
    </row>
    <row r="169" spans="1:20" ht="12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3"/>
      <c r="T169" s="4"/>
    </row>
    <row r="170" spans="1:20" ht="12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3"/>
      <c r="T170" s="4"/>
    </row>
    <row r="171" spans="1:20" ht="12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3"/>
      <c r="T171" s="4"/>
    </row>
    <row r="172" spans="1:20" ht="12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3"/>
      <c r="T172" s="4"/>
    </row>
    <row r="173" spans="1:20" ht="12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3"/>
      <c r="T173" s="4"/>
    </row>
    <row r="174" spans="1:20" ht="12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3"/>
      <c r="T174" s="4"/>
    </row>
    <row r="175" spans="1:20" ht="12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3"/>
      <c r="T175" s="4"/>
    </row>
    <row r="176" spans="1:20" ht="12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3"/>
      <c r="T176" s="4"/>
    </row>
    <row r="177" spans="1:20" ht="12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3"/>
      <c r="T177" s="4"/>
    </row>
    <row r="178" spans="1:20" ht="12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3"/>
      <c r="T178" s="4"/>
    </row>
    <row r="179" spans="1:19" ht="19.5" customHeight="1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9"/>
    </row>
    <row r="180" spans="3:19" ht="30" customHeight="1">
      <c r="C180" s="30"/>
      <c r="R180" s="48">
        <v>19</v>
      </c>
      <c r="S180" s="91">
        <v>19</v>
      </c>
    </row>
  </sheetData>
  <sheetProtection/>
  <mergeCells count="1">
    <mergeCell ref="E5:G5"/>
  </mergeCells>
  <printOptions/>
  <pageMargins left="0.65" right="0" top="0" bottom="0.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male/female students registered at york - november 1, 1994</dc:title>
  <dc:subject/>
  <dc:creator>Office of AVPMI</dc:creator>
  <cp:keywords/>
  <dc:description/>
  <cp:lastModifiedBy>connie</cp:lastModifiedBy>
  <cp:lastPrinted>2013-10-11T16:01:36Z</cp:lastPrinted>
  <dcterms:created xsi:type="dcterms:W3CDTF">1997-09-12T12:05:29Z</dcterms:created>
  <dcterms:modified xsi:type="dcterms:W3CDTF">2013-12-02T17:12:35Z</dcterms:modified>
  <cp:category/>
  <cp:version/>
  <cp:contentType/>
  <cp:contentStatus/>
</cp:coreProperties>
</file>